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2\PUBLICACION\"/>
    </mc:Choice>
  </mc:AlternateContent>
  <bookViews>
    <workbookView xWindow="-120" yWindow="-120" windowWidth="20730" windowHeight="11160"/>
  </bookViews>
  <sheets>
    <sheet name="2022" sheetId="1" r:id="rId1"/>
  </sheets>
  <definedNames>
    <definedName name="_xlnm._FilterDatabase" localSheetId="0" hidden="1">'2022'!$A$9:$M$533</definedName>
    <definedName name="_xlnm.Print_Area" localSheetId="0">'2022'!$F:$K</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1" i="1" l="1"/>
  <c r="H531" i="1"/>
  <c r="J528" i="1"/>
  <c r="H528" i="1"/>
  <c r="J525" i="1"/>
  <c r="H525" i="1"/>
  <c r="J441" i="1" l="1"/>
  <c r="H441" i="1"/>
  <c r="J438" i="1"/>
  <c r="H438" i="1"/>
  <c r="J435" i="1"/>
  <c r="H435" i="1"/>
  <c r="J432" i="1"/>
  <c r="H432" i="1"/>
  <c r="H234" i="1" l="1"/>
  <c r="M261" i="1"/>
  <c r="M258" i="1"/>
  <c r="M255" i="1"/>
  <c r="M252" i="1"/>
  <c r="M249" i="1"/>
  <c r="M246" i="1"/>
  <c r="M243" i="1"/>
  <c r="M240" i="1"/>
  <c r="M237" i="1"/>
  <c r="J184" i="1" l="1"/>
  <c r="M19" i="1" l="1"/>
  <c r="M16" i="1"/>
  <c r="M417" i="1" l="1"/>
  <c r="M414" i="1"/>
  <c r="M411" i="1"/>
  <c r="M405" i="1"/>
  <c r="M402" i="1"/>
  <c r="M399" i="1"/>
  <c r="M393" i="1"/>
  <c r="M390" i="1"/>
  <c r="M387" i="1"/>
  <c r="M381" i="1"/>
  <c r="M378" i="1"/>
  <c r="M375" i="1"/>
  <c r="M345" i="1"/>
  <c r="M342" i="1"/>
  <c r="M297" i="1"/>
  <c r="M294" i="1"/>
  <c r="M291" i="1"/>
  <c r="M285" i="1"/>
  <c r="M282" i="1"/>
  <c r="M195" i="1" l="1"/>
  <c r="M192" i="1"/>
  <c r="M189" i="1"/>
  <c r="M204" i="1" l="1"/>
  <c r="M201" i="1"/>
  <c r="M504" i="1" l="1"/>
  <c r="M501" i="1"/>
  <c r="M522" i="1"/>
  <c r="M519" i="1"/>
  <c r="M513" i="1"/>
  <c r="M495" i="1"/>
  <c r="M492" i="1"/>
  <c r="M486" i="1"/>
  <c r="M483" i="1"/>
  <c r="M477" i="1"/>
  <c r="M474" i="1"/>
  <c r="M468" i="1" l="1"/>
  <c r="M465" i="1"/>
  <c r="M459" i="1"/>
  <c r="M456" i="1"/>
  <c r="M453" i="1"/>
  <c r="M177" i="1" l="1"/>
  <c r="M174" i="1"/>
  <c r="M168" i="1"/>
  <c r="M162" i="1"/>
  <c r="M165" i="1"/>
  <c r="M159" i="1"/>
  <c r="M156" i="1"/>
  <c r="M150" i="1"/>
  <c r="M144" i="1"/>
  <c r="M138" i="1"/>
  <c r="M135" i="1"/>
  <c r="M132" i="1"/>
  <c r="M129" i="1"/>
  <c r="M126" i="1"/>
  <c r="M112" i="1" l="1"/>
  <c r="M109" i="1"/>
  <c r="M103" i="1"/>
  <c r="M100" i="1"/>
  <c r="M94" i="1"/>
  <c r="M91" i="1"/>
  <c r="M85" i="1"/>
  <c r="M82" i="1"/>
  <c r="M70" i="1" l="1"/>
  <c r="M67" i="1"/>
  <c r="M61" i="1"/>
  <c r="M58" i="1"/>
  <c r="M55" i="1"/>
  <c r="M49" i="1"/>
  <c r="M46" i="1"/>
  <c r="M43" i="1"/>
  <c r="M37" i="1"/>
  <c r="M34" i="1"/>
  <c r="M31" i="1"/>
  <c r="J25" i="1" l="1"/>
  <c r="H25" i="1"/>
  <c r="L25" i="1" l="1"/>
  <c r="H318" i="1" l="1"/>
  <c r="H315" i="1"/>
  <c r="H312" i="1"/>
  <c r="H309" i="1"/>
  <c r="H306" i="1"/>
  <c r="H303" i="1"/>
  <c r="H300" i="1"/>
  <c r="J276" i="1"/>
  <c r="H276" i="1"/>
  <c r="J118" i="1"/>
  <c r="H118" i="1"/>
  <c r="J429" i="1" l="1"/>
  <c r="H429" i="1"/>
  <c r="J426" i="1" l="1"/>
  <c r="H426" i="1"/>
  <c r="J423" i="1"/>
  <c r="H423" i="1"/>
  <c r="H420" i="1"/>
  <c r="J420" i="1"/>
  <c r="J417" i="1"/>
  <c r="H417" i="1"/>
  <c r="J414" i="1"/>
  <c r="H414" i="1"/>
  <c r="J411" i="1"/>
  <c r="H411" i="1"/>
  <c r="J408" i="1"/>
  <c r="H408" i="1"/>
  <c r="J405" i="1"/>
  <c r="H405" i="1"/>
  <c r="J402" i="1"/>
  <c r="H402" i="1"/>
  <c r="J399" i="1"/>
  <c r="H399" i="1"/>
  <c r="J396" i="1"/>
  <c r="H396" i="1"/>
  <c r="J393" i="1"/>
  <c r="H393" i="1"/>
  <c r="J390" i="1"/>
  <c r="H390" i="1"/>
  <c r="H387" i="1"/>
  <c r="J387" i="1"/>
  <c r="J384" i="1"/>
  <c r="H384" i="1"/>
  <c r="J381" i="1"/>
  <c r="H381" i="1"/>
  <c r="J378" i="1"/>
  <c r="H378" i="1"/>
  <c r="J375" i="1"/>
  <c r="H375" i="1"/>
  <c r="J372" i="1"/>
  <c r="H372" i="1"/>
  <c r="H363" i="1"/>
  <c r="H366" i="1"/>
  <c r="H369" i="1"/>
  <c r="J369" i="1"/>
  <c r="J366" i="1"/>
  <c r="J363" i="1"/>
  <c r="J360" i="1"/>
  <c r="H360" i="1"/>
  <c r="J357" i="1"/>
  <c r="H357" i="1"/>
  <c r="J336" i="1"/>
  <c r="H354" i="1"/>
  <c r="J354" i="1"/>
  <c r="J351" i="1"/>
  <c r="H351" i="1"/>
  <c r="J348" i="1"/>
  <c r="H348" i="1"/>
  <c r="J345" i="1"/>
  <c r="H345" i="1"/>
  <c r="J342" i="1"/>
  <c r="H342" i="1"/>
  <c r="J339" i="1"/>
  <c r="H339" i="1"/>
  <c r="H336" i="1"/>
  <c r="J333" i="1"/>
  <c r="H333" i="1"/>
  <c r="H330" i="1"/>
  <c r="J330" i="1"/>
  <c r="J327" i="1"/>
  <c r="H327" i="1"/>
  <c r="J324" i="1"/>
  <c r="H324" i="1"/>
  <c r="J321" i="1"/>
  <c r="H321" i="1"/>
  <c r="J318" i="1"/>
  <c r="J315" i="1"/>
  <c r="J312" i="1"/>
  <c r="J309" i="1"/>
  <c r="J306" i="1"/>
  <c r="J303" i="1"/>
  <c r="J300" i="1"/>
  <c r="J297" i="1"/>
  <c r="H297" i="1"/>
  <c r="J294" i="1"/>
  <c r="J291" i="1"/>
  <c r="H294" i="1"/>
  <c r="H291" i="1"/>
  <c r="H288" i="1"/>
  <c r="J288" i="1"/>
  <c r="J285" i="1"/>
  <c r="H285" i="1"/>
  <c r="J282" i="1"/>
  <c r="H282" i="1"/>
  <c r="J279" i="1"/>
  <c r="H279" i="1"/>
  <c r="J274" i="1"/>
  <c r="H274" i="1"/>
  <c r="J272" i="1"/>
  <c r="H272" i="1"/>
  <c r="H268" i="1"/>
  <c r="J268" i="1"/>
  <c r="J264" i="1"/>
  <c r="H264" i="1"/>
  <c r="J180" i="1"/>
  <c r="H180" i="1"/>
  <c r="J231" i="1"/>
  <c r="H231" i="1"/>
  <c r="J228" i="1"/>
  <c r="H228" i="1"/>
  <c r="J225" i="1"/>
  <c r="H225" i="1"/>
  <c r="J222" i="1"/>
  <c r="H222" i="1"/>
  <c r="H219" i="1"/>
  <c r="J219" i="1"/>
  <c r="J216" i="1"/>
  <c r="H216" i="1"/>
  <c r="H213" i="1"/>
  <c r="J213" i="1"/>
  <c r="J210" i="1"/>
  <c r="H210" i="1"/>
  <c r="J207" i="1"/>
  <c r="H207" i="1"/>
  <c r="H204" i="1"/>
  <c r="J204" i="1"/>
  <c r="J201" i="1"/>
  <c r="H201" i="1"/>
  <c r="J185" i="1"/>
  <c r="H183" i="1"/>
  <c r="J198" i="1"/>
  <c r="H198" i="1"/>
  <c r="J195" i="1"/>
  <c r="H195" i="1"/>
  <c r="J192" i="1"/>
  <c r="H192" i="1"/>
  <c r="J189" i="1"/>
  <c r="H189" i="1"/>
  <c r="J186" i="1"/>
  <c r="H186" i="1"/>
  <c r="J183" i="1" l="1"/>
  <c r="J519" i="1"/>
  <c r="J516" i="1"/>
  <c r="J513" i="1"/>
  <c r="J510" i="1"/>
  <c r="J507" i="1"/>
  <c r="J504" i="1"/>
  <c r="J501" i="1"/>
  <c r="J498" i="1"/>
  <c r="J495" i="1"/>
  <c r="J492" i="1"/>
  <c r="J489" i="1"/>
  <c r="J486" i="1"/>
  <c r="J483" i="1"/>
  <c r="J480" i="1"/>
  <c r="J477" i="1"/>
  <c r="J474" i="1"/>
  <c r="J471" i="1"/>
  <c r="J468" i="1"/>
  <c r="J465" i="1"/>
  <c r="J462" i="1"/>
  <c r="J459" i="1"/>
  <c r="J456" i="1"/>
  <c r="J453" i="1"/>
  <c r="J450" i="1"/>
  <c r="J447" i="1"/>
  <c r="J444" i="1"/>
  <c r="J177" i="1"/>
  <c r="J174" i="1"/>
  <c r="J171" i="1"/>
  <c r="J168" i="1"/>
  <c r="J165" i="1"/>
  <c r="J162" i="1"/>
  <c r="J159" i="1"/>
  <c r="J156" i="1"/>
  <c r="J153" i="1"/>
  <c r="J150" i="1"/>
  <c r="J147" i="1"/>
  <c r="J144" i="1"/>
  <c r="J141" i="1"/>
  <c r="J138" i="1"/>
  <c r="J135" i="1"/>
  <c r="J132" i="1"/>
  <c r="J129" i="1"/>
  <c r="J126" i="1"/>
  <c r="J123" i="1"/>
  <c r="J115" i="1"/>
  <c r="J112" i="1"/>
  <c r="J109" i="1"/>
  <c r="J106" i="1"/>
  <c r="J103" i="1"/>
  <c r="J100" i="1"/>
  <c r="J97" i="1"/>
  <c r="J94" i="1"/>
  <c r="J91" i="1"/>
  <c r="J88" i="1"/>
  <c r="J85" i="1"/>
  <c r="J82" i="1"/>
  <c r="J79" i="1"/>
  <c r="J76" i="1"/>
  <c r="J73" i="1"/>
  <c r="J70" i="1"/>
  <c r="J67" i="1"/>
  <c r="J64" i="1"/>
  <c r="J61" i="1"/>
  <c r="J58" i="1"/>
  <c r="J55" i="1"/>
  <c r="J52" i="1"/>
  <c r="J49" i="1"/>
  <c r="J46" i="1"/>
  <c r="J43" i="1"/>
  <c r="J40" i="1"/>
  <c r="J37" i="1"/>
  <c r="J34" i="1"/>
  <c r="J31" i="1"/>
  <c r="J28" i="1"/>
  <c r="J22" i="1"/>
  <c r="H519" i="1" l="1"/>
  <c r="H516" i="1"/>
  <c r="H513" i="1"/>
  <c r="H510" i="1"/>
  <c r="H507" i="1"/>
  <c r="H504" i="1"/>
  <c r="H501" i="1"/>
  <c r="H498" i="1"/>
  <c r="H495" i="1"/>
  <c r="H492" i="1"/>
  <c r="H489" i="1"/>
  <c r="H486" i="1"/>
  <c r="H483" i="1"/>
  <c r="H480" i="1"/>
  <c r="H477" i="1"/>
  <c r="H474" i="1"/>
  <c r="H471" i="1"/>
  <c r="H468" i="1"/>
  <c r="H465" i="1"/>
  <c r="H462" i="1"/>
  <c r="H459" i="1"/>
  <c r="H456" i="1"/>
  <c r="H453" i="1"/>
  <c r="H450" i="1"/>
  <c r="H447" i="1"/>
  <c r="H444" i="1"/>
  <c r="H177" i="1"/>
  <c r="H174" i="1"/>
  <c r="H171" i="1"/>
  <c r="H168" i="1"/>
  <c r="H165" i="1"/>
  <c r="H162" i="1"/>
  <c r="H159" i="1"/>
  <c r="H156" i="1"/>
  <c r="H153" i="1"/>
  <c r="H150" i="1"/>
  <c r="H147" i="1"/>
  <c r="H144" i="1"/>
  <c r="H141" i="1"/>
  <c r="H138" i="1"/>
  <c r="H135" i="1"/>
  <c r="H132" i="1"/>
  <c r="H129" i="1"/>
  <c r="H126" i="1"/>
  <c r="H123" i="1"/>
  <c r="H115" i="1"/>
  <c r="H112" i="1"/>
  <c r="H109" i="1"/>
  <c r="H106" i="1"/>
  <c r="H103" i="1"/>
  <c r="H100" i="1"/>
  <c r="H97" i="1"/>
  <c r="H94" i="1"/>
  <c r="H91" i="1"/>
  <c r="H88" i="1"/>
  <c r="H85" i="1"/>
  <c r="H82" i="1"/>
  <c r="H79" i="1"/>
  <c r="H76" i="1"/>
  <c r="H73" i="1"/>
  <c r="H70" i="1"/>
  <c r="H67" i="1"/>
  <c r="H64" i="1"/>
  <c r="H61" i="1"/>
  <c r="H58" i="1"/>
  <c r="H55" i="1"/>
  <c r="H52" i="1"/>
  <c r="H49" i="1"/>
  <c r="H46" i="1"/>
  <c r="H43" i="1"/>
  <c r="H40" i="1"/>
  <c r="H37" i="1"/>
  <c r="H34" i="1"/>
  <c r="H31" i="1"/>
  <c r="H28" i="1"/>
  <c r="H22" i="1"/>
</calcChain>
</file>

<file path=xl/comments1.xml><?xml version="1.0" encoding="utf-8"?>
<comments xmlns="http://schemas.openxmlformats.org/spreadsheetml/2006/main">
  <authors>
    <author>Usuario</author>
    <author>HECTOR-PC</author>
  </authors>
  <commentList>
    <comment ref="F35" authorId="0" shapeId="0">
      <text>
        <r>
          <rPr>
            <b/>
            <sz val="9"/>
            <color indexed="81"/>
            <rFont val="Tahoma"/>
            <family val="2"/>
          </rPr>
          <t>Usuario:</t>
        </r>
        <r>
          <rPr>
            <sz val="9"/>
            <color indexed="81"/>
            <rFont val="Tahoma"/>
            <family val="2"/>
          </rPr>
          <t xml:space="preserve">
CONSIDERAR EL FAM SUPERIOR</t>
        </r>
      </text>
    </comment>
    <comment ref="F38" authorId="0" shapeId="0">
      <text>
        <r>
          <rPr>
            <b/>
            <sz val="9"/>
            <color indexed="81"/>
            <rFont val="Tahoma"/>
            <family val="2"/>
          </rPr>
          <t>Usuario:</t>
        </r>
        <r>
          <rPr>
            <sz val="9"/>
            <color indexed="81"/>
            <rFont val="Tahoma"/>
            <family val="2"/>
          </rPr>
          <t xml:space="preserve">
CONSIDERAR EL FAM SUPERIOR</t>
        </r>
      </text>
    </comment>
    <comment ref="H121" authorId="1" shapeId="0">
      <text>
        <r>
          <rPr>
            <b/>
            <sz val="9"/>
            <color indexed="81"/>
            <rFont val="Tahoma"/>
            <family val="2"/>
          </rPr>
          <t>HECTOR-PC:</t>
        </r>
        <r>
          <rPr>
            <sz val="9"/>
            <color indexed="81"/>
            <rFont val="Tahoma"/>
            <family val="2"/>
          </rPr>
          <t xml:space="preserve">
Este dato se tomó del SNIE de la SEP nacional.
Las variables están tomadas de las estadísticas 911 correspoendientes</t>
        </r>
      </text>
    </comment>
    <comment ref="H276" authorId="0" shapeId="0">
      <text>
        <r>
          <rPr>
            <b/>
            <sz val="9"/>
            <color indexed="81"/>
            <rFont val="Tahoma"/>
            <family val="2"/>
          </rPr>
          <t>Usuario:</t>
        </r>
        <r>
          <rPr>
            <sz val="9"/>
            <color indexed="81"/>
            <rFont val="Tahoma"/>
            <family val="2"/>
          </rPr>
          <t xml:space="preserve">
UADY </t>
        </r>
      </text>
    </comment>
    <comment ref="J276" authorId="0" shapeId="0">
      <text>
        <r>
          <rPr>
            <b/>
            <sz val="9"/>
            <color indexed="81"/>
            <rFont val="Tahoma"/>
            <family val="2"/>
          </rPr>
          <t>Usuario:</t>
        </r>
        <r>
          <rPr>
            <sz val="9"/>
            <color indexed="81"/>
            <rFont val="Tahoma"/>
            <family val="2"/>
          </rPr>
          <t xml:space="preserve">
UADY, SEGUNDO APOYO</t>
        </r>
      </text>
    </comment>
    <comment ref="J298" authorId="0" shapeId="0">
      <text>
        <r>
          <rPr>
            <b/>
            <sz val="9"/>
            <color indexed="81"/>
            <rFont val="Tahoma"/>
            <family val="2"/>
          </rPr>
          <t>Usuario:</t>
        </r>
        <r>
          <rPr>
            <sz val="9"/>
            <color indexed="81"/>
            <rFont val="Tahoma"/>
            <family val="2"/>
          </rPr>
          <t xml:space="preserve">
con seguimiento durante 2022</t>
        </r>
      </text>
    </comment>
    <comment ref="J299" authorId="0" shapeId="0">
      <text>
        <r>
          <rPr>
            <b/>
            <sz val="9"/>
            <color indexed="81"/>
            <rFont val="Tahoma"/>
            <family val="2"/>
          </rPr>
          <t>Usuario:</t>
        </r>
        <r>
          <rPr>
            <sz val="9"/>
            <color indexed="81"/>
            <rFont val="Tahoma"/>
            <family val="2"/>
          </rPr>
          <t xml:space="preserve">
conformados en 2021</t>
        </r>
      </text>
    </comment>
  </commentList>
</comments>
</file>

<file path=xl/sharedStrings.xml><?xml version="1.0" encoding="utf-8"?>
<sst xmlns="http://schemas.openxmlformats.org/spreadsheetml/2006/main" count="3854" uniqueCount="918">
  <si>
    <t>CLAVE DEL PP</t>
  </si>
  <si>
    <t>ORIGEN DEL INDICADOR</t>
  </si>
  <si>
    <t>PERIODICIDAD</t>
  </si>
  <si>
    <t># IND</t>
  </si>
  <si>
    <t>NOMBRE INDICADOR</t>
  </si>
  <si>
    <t>VARIABLE</t>
  </si>
  <si>
    <t>UNIDAD DE MEDIDA</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</si>
  <si>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</si>
  <si>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</si>
  <si>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</si>
  <si>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</si>
  <si>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</si>
  <si>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</si>
  <si>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</si>
  <si>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</si>
  <si>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</si>
  <si>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</si>
  <si>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</si>
  <si>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</si>
  <si>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</si>
  <si>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</si>
  <si>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</si>
  <si>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</si>
  <si>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</si>
  <si>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</si>
  <si>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</si>
  <si>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</si>
  <si>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</si>
  <si>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</si>
  <si>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</si>
  <si>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</si>
  <si>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</si>
  <si>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</si>
  <si>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</si>
  <si>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</si>
  <si>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Promedio de capacidad instalada en condiciones adecuadas para su operación</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</si>
  <si>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</si>
  <si>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</si>
  <si>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</si>
  <si>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</si>
  <si>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</si>
  <si>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</si>
  <si>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</si>
  <si>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</si>
  <si>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</si>
  <si>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</si>
  <si>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</si>
  <si>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</si>
  <si>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</si>
  <si>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</si>
  <si>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</si>
  <si>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</si>
  <si>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</si>
  <si>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</si>
  <si>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</si>
  <si>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</si>
  <si>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</si>
  <si>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</si>
  <si>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</si>
  <si>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</si>
  <si>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</si>
  <si>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</si>
  <si>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</si>
  <si>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</si>
  <si>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</si>
  <si>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</si>
  <si>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</si>
  <si>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</si>
  <si>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</si>
  <si>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</si>
  <si>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</si>
  <si>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</si>
  <si>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</si>
  <si>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</si>
  <si>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</si>
  <si>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</si>
  <si>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</si>
  <si>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</si>
  <si>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</si>
  <si>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</si>
  <si>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</si>
  <si>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</si>
  <si>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</si>
  <si>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Porcentaje de programas educativos de instituciones de educación superior descentralizadas acreditados</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</si>
  <si>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</si>
  <si>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</si>
  <si>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</si>
  <si>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Total de recomendaciones de los organismos acreditadores atendidas y registradas</t>
  </si>
  <si>
    <t>Total de recomendaciones ofrecidas por los organismos acreditadores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</si>
  <si>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</si>
  <si>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</si>
  <si>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</si>
  <si>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</si>
  <si>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</si>
  <si>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</si>
  <si>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</si>
  <si>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</si>
  <si>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</si>
  <si>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</si>
  <si>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Total de servicios de extensión y responsabilidad social universitaria planeadas</t>
  </si>
  <si>
    <t>Porcentaje de convenios de responsabilidad social universitaria con el sector productivo y social formalizados</t>
  </si>
  <si>
    <t>Total de convenios formalizados</t>
  </si>
  <si>
    <t>Total de convenios solicitados</t>
  </si>
  <si>
    <t>Total de cursos realizados</t>
  </si>
  <si>
    <t>Total de cursos programados</t>
  </si>
  <si>
    <t>Porcentaje de servicios para el reconocimiento de Validez Oficial de Estudios, otorgados</t>
  </si>
  <si>
    <t>Total de servicios para el reconocimiento de Validez Oficial de Estudios otorgados</t>
  </si>
  <si>
    <t>Porcentaje de programas académicos de educación superior evaluados</t>
  </si>
  <si>
    <t>Total de programas académicos de educación superior evaluados</t>
  </si>
  <si>
    <t>Total de programas académicos de educación superior solicitados</t>
  </si>
  <si>
    <t>Porcentaje de programas educativos que cumplen con los criterios de selección</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</si>
  <si>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</si>
  <si>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</si>
  <si>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</si>
  <si>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</si>
  <si>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</si>
  <si>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</si>
  <si>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</si>
  <si>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</si>
  <si>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</si>
  <si>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</si>
  <si>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</si>
  <si>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</si>
  <si>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</si>
  <si>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</si>
  <si>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</si>
  <si>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</si>
  <si>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</si>
  <si>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</si>
  <si>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</si>
  <si>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</si>
  <si>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</si>
  <si>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Total de alumnos matriculados en instituciones de nivel superior (incluye posgrados)</t>
  </si>
  <si>
    <t>Porcentaje de alumnos beneficiados con becas</t>
  </si>
  <si>
    <t>Porcentaje de alumnos que reciben servicios para actividades extracurriculares deportivas y permanecen</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</si>
  <si>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</si>
  <si>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</si>
  <si>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</si>
  <si>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</si>
  <si>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</si>
  <si>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</si>
  <si>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</si>
  <si>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</si>
  <si>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Total de egresados titulados</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</si>
  <si>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</si>
  <si>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</si>
  <si>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</si>
  <si>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</si>
  <si>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</si>
  <si>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</si>
  <si>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</si>
  <si>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</si>
  <si>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</si>
  <si>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</si>
  <si>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</si>
  <si>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</si>
  <si>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</si>
  <si>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</si>
  <si>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Porcentaje de apoyos económicos para intercambios académicos entregados</t>
  </si>
  <si>
    <t>Total de apoyos económicos para intercambios académicos entregados</t>
  </si>
  <si>
    <t>Total de apoyos económicos para intercambios académicos solicitados</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</si>
  <si>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</si>
  <si>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</si>
  <si>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Total de presupuesto ejercido del Poder Ejecutivo</t>
  </si>
  <si>
    <t>Total de presupuesto ejercido en el eje</t>
  </si>
  <si>
    <t>Tasa de investigadores por cada cien mil habitantes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</si>
  <si>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</si>
  <si>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</si>
  <si>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</si>
  <si>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</si>
  <si>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Registro Estatal de Investigadores (REI). http://yucataninnovador.org/capitalhumano/</t>
  </si>
  <si>
    <t>Total de Investigadores, Tecnólogos, Inventores y Vinculadores registrados en el Padrón Estatal</t>
  </si>
  <si>
    <t>Población total del Estado</t>
  </si>
  <si>
    <t>Convocatoria. Departamento de Investigación.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</si>
  <si>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</si>
  <si>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</si>
  <si>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convocatorias emitidas</t>
  </si>
  <si>
    <t>Total de convocatorias emitidas</t>
  </si>
  <si>
    <t>Total de convocatorias programadas</t>
  </si>
  <si>
    <t>Total de empresas de base tecnológica creadas a partir de una beca económica</t>
  </si>
  <si>
    <t>Total de propuestas aprobadas</t>
  </si>
  <si>
    <t>Total de propuestas evaluadas</t>
  </si>
  <si>
    <t>Total de becas económicas para la incorporación de maestros y doctores de la industria otorgadas</t>
  </si>
  <si>
    <t>Total de propuestas recibidas</t>
  </si>
  <si>
    <t>Porcentaje de becas económicas de investigación entregadas</t>
  </si>
  <si>
    <t>Total de becas económicas de investigación entregadas</t>
  </si>
  <si>
    <t>Total de becas económicas de investigación solicitadas</t>
  </si>
  <si>
    <t>Porcentaje de propuestas evaluadas</t>
  </si>
  <si>
    <t>Porcentaje de apoyos económicos para intercambios académicos y tecnológicos entregados</t>
  </si>
  <si>
    <t>Total de apoyos económicos para intercambios académicos y tecnológicos entregados</t>
  </si>
  <si>
    <t>Porcentaje de apoyos económicas para estancias académicas y de investigación entregadas</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</si>
  <si>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</si>
  <si>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</si>
  <si>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</si>
  <si>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Total de participantes encuestados</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</si>
  <si>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</si>
  <si>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</si>
  <si>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</si>
  <si>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</si>
  <si>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</si>
  <si>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apoyos económicos para el desarrollo de proyectos estratégicos de ciencia, tecnología e innovación entregados</t>
  </si>
  <si>
    <t>Total de becas económicas de posgrado entregadas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</si>
  <si>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</si>
  <si>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</si>
  <si>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</si>
  <si>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</si>
  <si>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</si>
  <si>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</si>
  <si>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</si>
  <si>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</si>
  <si>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</si>
  <si>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</si>
  <si>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</si>
  <si>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</si>
  <si>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</si>
  <si>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</si>
  <si>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</si>
  <si>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</si>
  <si>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</si>
  <si>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</si>
  <si>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</si>
  <si>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</si>
  <si>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</si>
  <si>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</si>
  <si>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</si>
  <si>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</si>
  <si>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</si>
  <si>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</si>
  <si>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</si>
  <si>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</si>
  <si>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</si>
  <si>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</si>
  <si>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</si>
  <si>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</si>
  <si>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</si>
  <si>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</si>
  <si>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</si>
  <si>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</si>
  <si>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</si>
  <si>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</si>
  <si>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</si>
  <si>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</si>
  <si>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</si>
  <si>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</si>
  <si>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</si>
  <si>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</si>
  <si>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</si>
  <si>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</si>
  <si>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</si>
  <si>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</si>
  <si>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</si>
  <si>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</si>
  <si>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</si>
  <si>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</si>
  <si>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</si>
  <si>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</si>
  <si>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</si>
  <si>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</si>
  <si>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</si>
  <si>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</si>
  <si>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</si>
  <si>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</si>
  <si>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</si>
  <si>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</si>
  <si>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</si>
  <si>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</si>
  <si>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</si>
  <si>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</si>
  <si>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</si>
  <si>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</si>
  <si>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</si>
  <si>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</si>
  <si>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</si>
  <si>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</si>
  <si>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</si>
  <si>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</si>
  <si>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</si>
  <si>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</si>
  <si>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</si>
  <si>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</si>
  <si>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Metro cuadrado</t>
  </si>
  <si>
    <t>Pieza</t>
  </si>
  <si>
    <t>Docente</t>
  </si>
  <si>
    <t>Escuela</t>
  </si>
  <si>
    <t>Persona</t>
  </si>
  <si>
    <t>Convenio</t>
  </si>
  <si>
    <t>Procesos</t>
  </si>
  <si>
    <t>Curso</t>
  </si>
  <si>
    <t>Programa</t>
  </si>
  <si>
    <t>Egresados</t>
  </si>
  <si>
    <t>Alumno</t>
  </si>
  <si>
    <t>Contrato</t>
  </si>
  <si>
    <t>Convocatoria</t>
  </si>
  <si>
    <t>Documento</t>
  </si>
  <si>
    <t>Servicio</t>
  </si>
  <si>
    <t>Registro</t>
  </si>
  <si>
    <t>Campaña</t>
  </si>
  <si>
    <t>Solicitud</t>
  </si>
  <si>
    <t>apoyo económico</t>
  </si>
  <si>
    <t>Investigadores</t>
  </si>
  <si>
    <t>Habitantes</t>
  </si>
  <si>
    <t>Factor</t>
  </si>
  <si>
    <t>Eventos</t>
  </si>
  <si>
    <t>Beca</t>
  </si>
  <si>
    <t>Propuesta</t>
  </si>
  <si>
    <t>Personas</t>
  </si>
  <si>
    <t>Contenido</t>
  </si>
  <si>
    <t>Participante</t>
  </si>
  <si>
    <t>Taller</t>
  </si>
  <si>
    <t>Apoyo económico</t>
  </si>
  <si>
    <t>Libro</t>
  </si>
  <si>
    <t>Institución</t>
  </si>
  <si>
    <t>Recomendación</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</si>
  <si>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</si>
  <si>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</si>
  <si>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</si>
  <si>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</si>
  <si>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</si>
  <si>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</si>
  <si>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</si>
  <si>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</si>
  <si>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</si>
  <si>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PESOS/ALUMNO</t>
  </si>
  <si>
    <t>Porcentaje del presupuesto ejercido del Poder Ejecutivo en el eje 6 del PED 2018-2024</t>
  </si>
  <si>
    <t>Total de presupuesto ejercido del Poder Ejecutivo en el eje 6 del PED 2018-2024</t>
  </si>
  <si>
    <t>Porcentaje del presupuesto ejercido en el eje 6 del PED 2018-2024 destinado al gasto corriente</t>
  </si>
  <si>
    <t>Porcentaje del presupuesto ejercido en gasto corriente del eje 6 Innovación, conocimiento y tecnología destinado a servicios personales</t>
  </si>
  <si>
    <t>Porcentaje del presupuesto ejercido en gasto corriente del eje 6 Innovación, conocimiento y tecnología destinado  a cubrir los gastos en materiales y suministros</t>
  </si>
  <si>
    <t>Porcentaje de presupuesto ejercido en gasto corriente del eje 6 Innovación, conocimiento y tecnología destinado  a cubrir los gastos en servicios generales</t>
  </si>
  <si>
    <t>Porcentaje de presupuesto ejercido en gasto corriente del eje 6 Innovación, conocimiento y tecnología destinado asignaciones, subsidios y otras ayudas</t>
  </si>
  <si>
    <t>Porcentaje del presupuesto ejercido en el eje 6 del PED 2018-2024 destinado al gasto en bienes muebles, inmuebles e intangibles e inversión pública</t>
  </si>
  <si>
    <t>Porcentaje de presupuesto ejercido en gasto de capital del eje 6 Innovación, conocimiento y tecnología destinado a bienes muebles, inmuebles e intangibles</t>
  </si>
  <si>
    <t>Porcentaje de presupuesto ejercido en gasto de capital del eje 6 Innovación, conocimiento y tecnología destinado a inversión pública</t>
  </si>
  <si>
    <t>DEFINICIÓN DEL INDICADOR</t>
  </si>
  <si>
    <t>Mide la variación porcentual de los libros en torno a las culturas tradicionales publicados con respecto al año anterior.</t>
  </si>
  <si>
    <t>Mide el porcentaje de títulos publicados con respecto al total de títulos proyectados.</t>
  </si>
  <si>
    <t>Mide el porcentaje de usuarios menores de 30 años atendidos con respecto al total de la población menor de 30 años en Yucatán.</t>
  </si>
  <si>
    <t>Mide la cantidad de personas que asiste a los servicios de consulta de acervo con respecto al número de personas proyectadas a atender.</t>
  </si>
  <si>
    <t>Es la proporción de la población inscrita en el nivel superior, respecto a la población en edad oficial de cursar el nivel.</t>
  </si>
  <si>
    <t>Es el costo en promedio que se invierte en cada alumno de educación superior en el estado de Yucatán. No incluye posgrados. Los costos considerados son los referentes al programa educativo, costos de los servicios recibidos por los estudiantes del programa, costo del apoyo institucional brindado a los estudiantes, costo asignado al programa de los bienes muebles adquiridos, el gasto en sueldos docentes y el costo de las plazas administrativas que atienden a los estudiantes. El costo promedio anual por alumno sólo incluye los ingresos ordinarios. No incluye los  financiamientos del Fondo de Aportaciones Múltiples y otros fondos extraordinarios.</t>
  </si>
  <si>
    <t>Mide la proporción de docentes habilitados. Se entiende por habilitados, aquellos docentes que obtienen resultados de desempeño satisfactorio, que participan en cursos de formación y actualización y que concluyen estudios de posgrado.</t>
  </si>
  <si>
    <t>Mide la proporción de personal administrativo de las Instituciones de Educación Superior que obtienen el resultado de satisfactorio en la evaluación de desempeño administrativo. Se entiende por resultado satisfactorio el alcance del mínimo aprobatorio.</t>
  </si>
  <si>
    <t>Mide el porcentaje de infraestructura existente en metros cuadrados que recibe mantenimiento preventivo y correctivo.</t>
  </si>
  <si>
    <t>Mide la proporción de equipamiento que se adquiere para el funcionamiento de áreas académicas de usos comunes y administrativas.</t>
  </si>
  <si>
    <t>Mide la proporción de infraestructura que se amplía en las Instituciones de Educación Superior.</t>
  </si>
  <si>
    <t>Mide la proporción de docentes que obtienen el resultado satisfactorio en la evaluación de desempeño docente. Se entiende por resultado satisfactorio, los docentes que cumplen con el mínimo aprobatorio.</t>
  </si>
  <si>
    <t>Mide la proporción de docentes que participan en cursos de formación y actualización docente ofertados por las Instituciones de Educacion Superior.</t>
  </si>
  <si>
    <t>Mide la proporción de docentes que pertenecen a cuerpos académicos y participan en actividades de capacitación, para el desarrollo de proyectos de investigación en las Instituciones de Educación Superior.</t>
  </si>
  <si>
    <t>Mide la proporción de docentes que aplican a las convocatorias para el desarrollo de proyectos de investigación o el reconocimiento del perfil deseable en las Instituciones de Educación Superior. Se entiende por perfil deseable, los docentes que se apegan a las reglas de operación del Programa de desarrollo profesional docente.</t>
  </si>
  <si>
    <t>Mide la proporción de docentes que reciben apoyo económico para participar en actividades academicas en relación con el total de docentes de la Institución de Educación Superior.</t>
  </si>
  <si>
    <t>Mide la proporción del avance de la elaboracion del marco metodológico para la evaluación de desempeño del personal administrativo de las Instituciones de Educacion Superior.</t>
  </si>
  <si>
    <t>Mide la proporción de personal administrativo de las Instituciones de Educación Superior que participa en cursos de capacitación. Se entiende por personal administrativo, desde la alta dirección hasta el personal operativo y servicios generales.</t>
  </si>
  <si>
    <t>Es la proporción de alumnos inscritos en programas pertenecientes al Padrón Nacional de Programas Educativos de Calidad (PNPEC).</t>
  </si>
  <si>
    <t>Mide la proporción de programas educativos acreditables de TSU, licencia profesional y licenciatura, ofertados por las instituciones de educación superior descentralizadas, que fueron evaluados por los Comités Interinstitucionales para la Evaluación de la Educación Superior (CIEES) y/o acreditados por el Consejo para la Acreditación de la Educación Superior (Copaes) con relación al total de programas.</t>
  </si>
  <si>
    <t>Mide la proporción de las acciones realizadas por las Instituciones de Educación Superior descentralizadas para la implementación de programas de responsabilidad social.</t>
  </si>
  <si>
    <t>Mide la proporción de recomendaciones ofrecidas por los organismos acreditadores, que fueron atendidas y registradas. Se entiende por registro la documentación de las acciones realizadas para la atención de las recomendaciones efectuadas.</t>
  </si>
  <si>
    <t>Mide la proporción de recomendaciones ofrecidas por los organismos certi cadores, que fueron atendidas y registradas. Se entiende por registro la documentación de las acciones realizadas para la atención de las recomendaciones efectuadas.</t>
  </si>
  <si>
    <t>Mide la proporción de procesos que formalizaron el convenio de evaluación con los organismos certificadores en relación con el total de procesos evaluables.</t>
  </si>
  <si>
    <t>Mide la proporción de convenios formalizados con empresas u organismos para el desarrollo de actividades de responsabilidad social universitaria.</t>
  </si>
  <si>
    <t>Mide la proporción de cursos de capacitación realizados por las Instituciones de Educación Superior descentralizadas sobre responsabilidad social universitaria.</t>
  </si>
  <si>
    <t>Proporción de programas educativos solicitantes que son evaluados.</t>
  </si>
  <si>
    <t>Mide el incremento de titulados que obtienen el grado durante el ciclo con respecto al ciclo anterior.</t>
  </si>
  <si>
    <t>Es el número estimado de alumnos que abandonan la escuela entre ciclos escolares consecutivos antes de concluir el nivel educativo de referencia, por cada cien alumnos matriculados al inicio del ciclo escolar. El abandono de las actividades escolares puede ser durante el ciclo escolar (desertores intracurriculares) y al finalizar éste (desertores intercurriculares). Valores cercanos a cero indican que una menor cantidad de alumnos abandonan la escuela.</t>
  </si>
  <si>
    <t>Es la proporción de alumnos que reciben el servicio de apoyo y permanecen en el programa educativo en que están matriculados. Estos servicios se refieren a tutorías individuales, asesorías académicas, servicios de atención psicopedagógica, descuentos a colegiaturas y actividades deportivas, culturales, de idiomas y talleres, conferencias, visitas de prácticas académicas. Este apoyo lo reciben los estudiantes en situación vulnerable.</t>
  </si>
  <si>
    <t>Es la proporción de alumnos matriculados en Instituciones de Educación Superior en programas educativos con modalidad flexible. Por flexible se entiende, educación en línea, mixta, despresurizada, dual y en alternancia.</t>
  </si>
  <si>
    <t xml:space="preserve"> - Padrón de beneficiarios. Dirección General de Educación Superior. Secretaría de Investigación, Innovación y Educación Superior (SIIES). https://siies.yucatan.gob.mx/seguimiento-y-evaluacion/</t>
  </si>
  <si>
    <t>Reporte de estadística básica. Coordinación de Gestión Académica y Proyectos. Dirección General de Educación Superior. Secretaría de Investigación, Innovación y Educación Superior (SIIES). https://siies.yucatan.gob.mx/seguimiento-y-evaluacion/</t>
  </si>
  <si>
    <t>Porcentaje de alumnos de educación superior benefociados con créditos educativos.</t>
  </si>
  <si>
    <t>Mide la proporción de alumnos de educación superior, que fueron bene ciados con un crédito educativo. El crédito Educativo consiste en otorgar un apoyo económico para iniciar, continuar o concluir estudios de educación superior y sus modalidades son: Crédito Educativo, Crédito especial y Crédito Tecnológico.</t>
  </si>
  <si>
    <t xml:space="preserve"> Total de alumnos matriculados en instituciones de nivel superior (incluye posgrados).</t>
  </si>
  <si>
    <t xml:space="preserve"> - Padrón de bene ciarios. Dirección General de Educación Superior. Secretaría de Investigación, Innovación y Educación Superior (SIIES). https://siies.yucatan.gob.mx/seguimiento-y-evaluacion/</t>
  </si>
  <si>
    <t>Es la proporción de alumnos que reciben el servicio de apoyo y permanecen en el programa educativo en que están matriculados. Estos servicios se refieren a tutorías individuales, asesorías académicas, servicios de atención psicopedagógica. Este apoyo lo reciben los estudiantes en situación vulnerable.</t>
  </si>
  <si>
    <t>Es la proporción de alumnos que reciben el servicio de apoyo para actividades extracurriculares deportivas y permanecen en el programa educativo en que están matriculados. Estos servicios se re ere a las actividades deportivas. Este apoyo lo reciben los estudiantes regulares.</t>
  </si>
  <si>
    <t>Es la proporción de alumnos que reciben el servicio de apoyo para actividades extracurriculares culturales y permanecen en el programa educativo en que estánmatriculados. Estos servicios se refiere a las actividades culturales. Este apoyo lo reciben los estudiantes regulares.</t>
  </si>
  <si>
    <t>Es la proporción de los programas educativos de educación superior que se ofertan en modalidades flexibles. Por flexible se entiende, educación en línea, mixta, despresurizada, dual y en alternancia.</t>
  </si>
  <si>
    <t>Es la proporción de programas educativos en instituciones de educación superior públicas que cuentan con adecuaciones curriculares realizadas para su oferta de modalidad flexible. Por flexible se entiende, educación en línea, mixta, despresurizada, dual y en alternancia.</t>
  </si>
  <si>
    <t>Es la proporción de alumnos que certifican sus competencias profesionales. Estas competencias pueden ser en idiomas o propias de la disciplina de su área de formación.</t>
  </si>
  <si>
    <t>Mide la proporción de alumnos de educación superior, que fueron bene ciados con una beca del programa becas de Educación Superior para Hijos de Policías y del programa becas de Excelencia Académica, Artística y Deportiva.</t>
  </si>
  <si>
    <t>Porcentaje de alumnos beneficiados con becas del programa Hijos de Policías y del programa becas de Excelencia Académica, Artística y Deportiva.</t>
  </si>
  <si>
    <t>Total de estudiantes de educación superior beneficiados con becas del programa Hijos de Policías y del programa becas de Excelencia Académica, Artística y Deportiva.</t>
  </si>
  <si>
    <t>Porcentaje de convocatorias emitidas del programa Hijos de Policías y del programa becas de Excelencia Académica, Artística y Deportiva.</t>
  </si>
  <si>
    <t>Mide la proporción de convocatorias del programa becas de Educación Superior para Hijos de Policías y del programa becas de Excelencia Académica, Artística y Deportiva que son emitidas con respecto a las programadas.</t>
  </si>
  <si>
    <t>Total de convocatorias publicadas en el año en curso</t>
  </si>
  <si>
    <t>Total de convocatorias publicadas en el año en curso del programa Hijos de Policías y del programa becas de Excelencia Académica, Artística y Deportiva.</t>
  </si>
  <si>
    <t>Total de convocatorias programadas para su publicación y difusión del programa Hijos de Policías y del programa becas de Excelencia Académica, Artística y Deportiva.</t>
  </si>
  <si>
    <t xml:space="preserve"> - Convocatoria. Dirección General de Educación Superior. Secretaría de Investigación, Innovación y Educación Superior (SIIES).
https://siies.yucatan.gob.mx/seguimiento-y-evaluacion/</t>
  </si>
  <si>
    <t>Porcentaje de solicitudes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</si>
  <si>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</si>
  <si>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recibidas</t>
  </si>
  <si>
    <t xml:space="preserve"> - Padrón de bene ciarios. Dirección General de Educación Superior. Secretaría de Investigación, Innovación y Educación Superior (SIIES).
https://siies.yucatan.gob.mx/seguimiento-y-evaluacion/</t>
  </si>
  <si>
    <t>Porcentaje de convocatorias de Créditos educativos emitidas</t>
  </si>
  <si>
    <t>Total de convocatorias programadas para su publicación y difusión</t>
  </si>
  <si>
    <t xml:space="preserve"> Total de convocatorias de crédito educativo publicadas en el año en curso</t>
  </si>
  <si>
    <t>Total de convocatorias de crédito educativo programadas para su publicación y difusión</t>
  </si>
  <si>
    <t>Mide la proporción de convocatorias del programa créditos educativos para alumnos de educación superior que son emitidas con respecto a las programadas</t>
  </si>
  <si>
    <t>Porcentaje de solicitudes de Créditos educativos autorizadas</t>
  </si>
  <si>
    <t>Mide la proporción de solicitudes de créditos educativos de educación superior que son autorizadas con respecto a las recibidas</t>
  </si>
  <si>
    <t>Total de solicitudes de créditos educativos para alumnos de educación superior autorizadas</t>
  </si>
  <si>
    <t>Total de solicitudes de créditos educativos para alumnos de educación superior recibidas</t>
  </si>
  <si>
    <t xml:space="preserve"> - Padrón de beneficiarios. Dirección General de Educación Superior. Secretaría de Investigación, Innovación y Educación Superior (SIIES).
https://siies.yucatan.gob.mx/seguimiento-y-evaluacion/</t>
  </si>
  <si>
    <t>Es la proporción de egresados de posgrado en los campos formativos de Agronomía-Veterinaria, Humanidades, Ciencias de la Salud, Ciencias Naturales, Matemáticas y Estadística, Educación, Ingeniería, Manufactura y Construcción, Servicios (solo Turismo), Tecnología de la Información y la Comunicación.</t>
  </si>
  <si>
    <t>Mide la proporción de apoyos que otorgan las Instituciones de Educación Superior Públicas (sin sostenimiento autónomo y federal) a sus docentes con respecto de la plantilla elegible. La plantilla elegible son los docentes de tiempo completo.</t>
  </si>
  <si>
    <t>Mide la proporción de apoyos económicos entregados para realizar intercambios académicos, en relación a los apoyos económicos solicitados. Los intercambios académicos son para estudiantes de educación superior en instituciones internacionales.</t>
  </si>
  <si>
    <t>Mide la proporción de apoyos económicos para vinculación que son otorgados. La vinculación se realiza con Instituciones nacionales e internacionales para la formación de capital humano. Esta vinculación previamente se formaliza mediante convenio de colaboración.</t>
  </si>
  <si>
    <t>Mide la proporción de solicitudes que los docentes de las Instituciones de Educación Superior Públicas (sin sostenimiento autónomo y federal) tramitan ante su Institución para realizar estudios de posgrado y que son aprobadas para otorgar el apoyo.</t>
  </si>
  <si>
    <t>Mide la proporción de autorizaciones de apoyo que se emite a los docentes de las Instituciones de Educación Superior Públicas (sin sostenimiento autónomo y federal) para que realicen estudios de posgrado y permite monitorear del total de solicitudes aprobadas, cuántos apoyos se autorizaron.</t>
  </si>
  <si>
    <t>Mide la proporción solicitudes de apoyos económicos que son autorizadas</t>
  </si>
  <si>
    <t>Mide la proporción de aspirantes a una beca Conacyt de posgrado al extranjero de la convocatoria correspondiente al estado de Yucatán que la obtienen.</t>
  </si>
  <si>
    <t>Mide la proporción de becarios que cumplen con su estancia local. Los becarios son aquellos que obtuvieron una beca Conacyt y que son sujetos de apoyo de transporte al extranjero. Para poder otorgar el apoyo de transporte previamente el beneficiario debe cumplir con esta estancia local.</t>
  </si>
  <si>
    <t>Mide la proporción de convenios de vinculación que se formalizan.  La vinculación se realiza con Instituciones nacionales e internacionales para la formación de capital humano previa solicitud del apoyo.</t>
  </si>
  <si>
    <t>Mide la proporción de solicitudes de apoyos económicos para vinculación que son autorizadas. La vinculación se realiza con Instituciones nacionales e internacionales para la formación de capital humano previa solicitud del apoyo.</t>
  </si>
  <si>
    <t>Porcentaje de titulados de nivel posgrado en áreas estratégicas para el Estado.</t>
  </si>
  <si>
    <t>Total de egresados de posgrado en áreas estratégicas para el Estado</t>
  </si>
  <si>
    <t>Total de egresados de posgrado</t>
  </si>
  <si>
    <t xml:space="preserve">Porcentaje de docentes beneficiados con apoyo para estudios de posgrado. </t>
  </si>
  <si>
    <t>Total de docentes beneficiados con apoyo para estudios de posgrado en el ciclo escolar vigente</t>
  </si>
  <si>
    <t>Total de plantilla docente elegible en el ciclo escolar vigente.</t>
  </si>
  <si>
    <t>Porcentaje de solicitudes de docentes para estudios de posgrado aprobadas.</t>
  </si>
  <si>
    <t>Total de solicitudes de docentes para estudios de posgrado aprobadas</t>
  </si>
  <si>
    <t>Total de solicitudes de docentes para estudios de posgrado recibidas</t>
  </si>
  <si>
    <t>Porcentaje de autorizaciones de apoyos a docentes para realizar estudios de posgrado emitidas.</t>
  </si>
  <si>
    <t>Total de apoyos a docentes para realizar estudios de posgrado autorizados</t>
  </si>
  <si>
    <t>Total de solicitudes de apoyo a docentes para realizar estudios de posgrado recibidas</t>
  </si>
  <si>
    <t>Porcentaje de docentes que reciben apoyos de posgrado y concluyen.</t>
  </si>
  <si>
    <t>Mide la proporción de docentes que reciben apoyos para estudios de posgrado y que lo concluyen.</t>
  </si>
  <si>
    <t>Total de docentes que reciben apoyos de posgrado y que lo concluyen</t>
  </si>
  <si>
    <t xml:space="preserve"> Porcentaje de solicitudes de apoyos económicos para intercambios académicos autorizadas.</t>
  </si>
  <si>
    <t>Total de solicitudes de apoyos económicos para intercambios académicos autorizadas</t>
  </si>
  <si>
    <t>Total de solicitudes de apoyos económicos para intercambios académicos recibidas</t>
  </si>
  <si>
    <t>Mide la proporción de programas de formación, investigación y transferencia de tecnología concluidas, respecto de las realizadas. Al término de cada actividad el beneficiario entrega un informe de resultados.</t>
  </si>
  <si>
    <t>Porcentaje de programas de formación, investigación y transferencias de tecnología concluidos.</t>
  </si>
  <si>
    <t>Total de programas de formación, investigación y transferencia de tecnología concluidas y que cuentan con informe de resultados.</t>
  </si>
  <si>
    <t>Total de programas de formación, investigación y transferencia de tecnología realizados.</t>
  </si>
  <si>
    <t>Proyecto</t>
  </si>
  <si>
    <t>Porcentaje de apoyos económicos para transporte al extranjero entregados.</t>
  </si>
  <si>
    <t>Total de apoyos económicos para transporte otorgados</t>
  </si>
  <si>
    <t>Total de apoyos económicos para transporte solicitados</t>
  </si>
  <si>
    <t xml:space="preserve">Porcentaje de postulantes que obtienen una beca Conacyt de posgrado al extranjero.
</t>
  </si>
  <si>
    <t>Porcentaje de postulantes que obtienen una beca Conacyt de posgrado al extranjero.</t>
  </si>
  <si>
    <t>Total de egresados de licenciatura que se postulan a una beca Conacyt de posgrado al extranjero</t>
  </si>
  <si>
    <t>Porcentaje de beneficiarios de la beca Conacyt que cumplieron con su estancia local.</t>
  </si>
  <si>
    <t>Total de beneficiarios que cumplieron con su estancia local</t>
  </si>
  <si>
    <t>Total de beneficiarios de una beca Conacyt al extranjero sujetos al apoyo para transporte</t>
  </si>
  <si>
    <t>Porcentaje de solicitudes de apoyos económicos para transporte al extranjero autorizadas.</t>
  </si>
  <si>
    <t>Mide la proporción de solicitudes de apoyos económicos para transporte al extranjero que son autorizadas. Para poder autorizar una solicitud de apoyo previamente el beneficiario de la beca Conacyt debe cumplir con una estancia local.</t>
  </si>
  <si>
    <t xml:space="preserve"> Total de solicitudes de apoyos económicos para transporte autorizadas</t>
  </si>
  <si>
    <t>Total de solicitudes de apoyos económicos para transporte recibidos</t>
  </si>
  <si>
    <t>Porcentaje de apoyos económicos para vinculación con instituciones nacionales e internacionales para la formación de capital humano otorgados.</t>
  </si>
  <si>
    <t xml:space="preserve"> Total de apoyos económicos para vinculación con instituciones nacionales e internacionales otorgados</t>
  </si>
  <si>
    <t>Total de apoyos económicos para vinculación con instituciones nacionales e internacionales solicitados</t>
  </si>
  <si>
    <t>Porcentaje de convenios de vinculación con instituciones de educación superior nacionales e internacionales formalizados.</t>
  </si>
  <si>
    <t xml:space="preserve">Total de convenios de vinculación con instituciones de educación superior nacionales e internacionales formalizados
</t>
  </si>
  <si>
    <t>Total de convenios de vinculación con instituciones de educación superior nacionales e internacionales solicitados</t>
  </si>
  <si>
    <t>Porcentaje de solicitudes de apoyos económicos para vinculación con instituciones nacionales e internacionales autorizadas.</t>
  </si>
  <si>
    <t>Total de solicitudes de apoyos económicos para vinculación con instituciones nacionales e internacionales autorizadas</t>
  </si>
  <si>
    <t>Total de solicitudes de apoyos económicos para vinculación con instituciones nacionales e internacionales recibidas</t>
  </si>
  <si>
    <t>Porcentaje de acuerdos establecidos en los convenios de vinculación cumplidos</t>
  </si>
  <si>
    <t>Mide la proporción de cumplimiento de las actividades de vinculación establecidas en los convenios formalizados. El cumplimiento de las actividades se establece mediante informes que realizan los beneficiarios. Los informes dependerán de la temporalidad de las actividades acordadas motivo del apoyo otorgado.</t>
  </si>
  <si>
    <t>Total de acuerdos establecidos en los convenios formalizados cumplidos.</t>
  </si>
  <si>
    <t>Total de acuerdos establecidos en los convenios formalizados.</t>
  </si>
  <si>
    <t>Mide la proporción del presupuesto ejercido del Poder Ejecutivo en el eje 6 Innovación, conocimiento y tecnología del Plan Estatal de Desarrollo 2018-2024.</t>
  </si>
  <si>
    <t>Mide la proporción del presupuesto ejercido del eje 6 Innovación, conocimiento y tecnología del Plan Estatal de Desarrollo 2018-2024 en servicios personales, materiales y suministros, servicios generales y asignaciones, subsidios y otras ayudas.</t>
  </si>
  <si>
    <t>Mide la proporción del presupuesto ejercido del eje 6 Innovación, conocimiento y tecnología del Plan Estatal de Desarrollo 2018-2024 en bienes muebles, inmuebles e intangibles e inversión pública.</t>
  </si>
  <si>
    <t>Mide en proporción los recursos ejercidos del gasto corriente de las dependencias y entidades del eje 6 Innovación, conocimiento y tecnología destinados a cubrir los gastos de servicios personales del clasi cador por objeto del gasto según CONAC.</t>
  </si>
  <si>
    <t>Mide en proporción los recursos ejercidos del gasto corriente de las dependencias  y entidades del eje 6 Innovación, conocimiento y tecnología destinados a cubrir los gastos de materiales y suministros del clasi cador por objeto del gasto según CONAC.</t>
  </si>
  <si>
    <t>Mide en proporción los recursos ejercidos del gasto corriente de las dependencias y entidades del eje 6 Innovación, conocimiento y tecnología destinados a cubrir los gastos en servicios generales del clasi cador por objeto del gasto según CONAC.</t>
  </si>
  <si>
    <t>Mide en proporción los recursos del gasto de capital de las dependencias y entidades del eje 6 Innovación, conocimiento y tecnología destinados a cubrir los gastode inversión pública del clasificador por objeto del gasto según CONAC.</t>
  </si>
  <si>
    <t>Mide la proporción de investigadores que están adscritos al Sistema Nacional de Investigadores (SNI).</t>
  </si>
  <si>
    <t xml:space="preserve"> Tasa de Investigadores en el Padrón Estatal de Investigadores, Tecnólogos, Inventores y Vinculadores por cada cien mil habitantes</t>
  </si>
  <si>
    <t>Mide la tasa de Investigadores, Tecnólogos, Inventores y Vinculadores registrados en la página web denominada Registro Estatal de Investigadores (REI) por cadacien mil habitantes del estado de Yucatán.</t>
  </si>
  <si>
    <t>BIENAL</t>
  </si>
  <si>
    <t>Índice de Competitividad Estatal</t>
  </si>
  <si>
    <t>Lugar que ocupa el estado en el Índice de Competitividad Estatal</t>
  </si>
  <si>
    <t>Mide la capacidad de los estados para generar, atraer y retener talento e inversión que detonen la productividad y el bienestar de sus habitantes. El valor es calculado por el Instituto Mexicano para la Competitividad (IMCO) y se señala como el lugar que ocupa el estado en el Índice de competitividad estatal.</t>
  </si>
  <si>
    <t>LUGAR</t>
  </si>
  <si>
    <t>Lugar</t>
  </si>
  <si>
    <t>Subíndice de Innovación y so sticación en los sectores económicos</t>
  </si>
  <si>
    <t>Mide la capacidad de los estados para competir con éxito en la economía, particularmente en sectores de alto valor agregado, intensivos en conocimiento y tecnología de punta. El valor es calculado por el Instituto Mexicano para la Competitividad (IMCO)</t>
  </si>
  <si>
    <t>PUNTOS</t>
  </si>
  <si>
    <t>Puntos</t>
  </si>
  <si>
    <t>Mide la proporción de proyectos estratégicos de ciencia, tecnología e innovación que son apoyados con recurso ecónomico</t>
  </si>
  <si>
    <t xml:space="preserve"> Total de apoyos económicos para el desarrollo de proyectos estratégicos de ciencia, tecnología e innovación entregados</t>
  </si>
  <si>
    <t>Total de apoyos económicos para el desarrollo de proyectos estratégicos de ciencia, tecnología e innovación autorizados</t>
  </si>
  <si>
    <t>Porcentaje de convocatorias de impulso a la investigación e innovación emitidas</t>
  </si>
  <si>
    <t>Mide la proporción de convocatorias de impulso a la investigación e innovación que son emitidas con respecto a las programadas</t>
  </si>
  <si>
    <t>Convocatoria. Departamento de Innovación. Dirección General de Investigación e Innovación. Secretaría de Investigación, Innovación y Educación Superior (SIIES).
https://siies.yucatan.gob.mx/seguimiento-y-evaluacion/</t>
  </si>
  <si>
    <t>Porcentaje de solicitudes de apoyos para proyectos estratégicos de ciencia, tecnología e innovación autorizadas</t>
  </si>
  <si>
    <t>Mide la proporción de solicitudes de apoyo para proyectos estratégicos de ciencia tecnologica e innovación que son aprobadas.</t>
  </si>
  <si>
    <t>Total de solicitudes de apoyo para proyectos estratégicos de ciencia tecnologica e innovación aprobadas</t>
  </si>
  <si>
    <t>Total de solicitudes de apoyo para proyectos estratégicos de ciencia tecnologica e innovación recibidas</t>
  </si>
  <si>
    <t xml:space="preserve"> - Registro de Solicitudes. Departamento de Innovación. Dirección General de Investigación e Innovación. Secretaría de Investigación, Innovación y Educación Superior (SIIES).
https://siies.yucatan.gob.mx/seguimiento-y-evaluacion/</t>
  </si>
  <si>
    <t xml:space="preserve">Porcentaje de proyectos estratégicos de ciencia, tecnología e innovación en seguimiento </t>
  </si>
  <si>
    <t>Mide la proporción de proyectos estratégicos de ciencia, tecnología e innovación que tienen seguimiento de las actividades y entregables comprometidas en el convenio de asignación de recursos.</t>
  </si>
  <si>
    <t>Total de proyectos estratégicos de ciencia tecnologica e innovación con seguimiento</t>
  </si>
  <si>
    <t>Total de proyectos estratégicos de ciencia tecnologica e innovación apoyados</t>
  </si>
  <si>
    <t xml:space="preserve"> - Seguimiento de proyectos. Departamento de Innovación. Dirección General de Investigación e Innovación. Secretaría de Investigación, Innovación y Educación Superior. (SIIES). https://siies.yucatan.gob.mx/seguimiento-y-evaluacion/</t>
  </si>
  <si>
    <t xml:space="preserve"> Porcentaje de eventos para promocionar e impulsar la investigación e innovación realizados</t>
  </si>
  <si>
    <t>Mide la proporción de eventos realizados para promocionar e impulsar la investigación e innovación. Estos eventos son: cursos, talleres, seminarios, congresos, hackatón, laboratorio ciudadano, jornadas y mesas de trabajo.</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</si>
  <si>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</si>
  <si>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eventos para el impulso a la investigación e innovación difundidos</t>
  </si>
  <si>
    <t>Mide la proporción de eventos para el impulso a la investigación e innovación que son difundidos en las redes sociales y página web de la Secretaría de Investigación, Innovación y Educación Superior. Estos eventos son:  cursos, talleres, seminarios, congresos, hackatón, laboratorio ciudadano, jornadas y mesas de trabajo.</t>
  </si>
  <si>
    <t>Total de eventos para el impulso a la investigación e innovación difundidos</t>
  </si>
  <si>
    <t>Total de eventos para el impulso a la investigación e innovación realizados</t>
  </si>
  <si>
    <t>Porcentaje de eventos de impulso a la investigación e innovación que cuentan con base de datos generadas</t>
  </si>
  <si>
    <t>Es la proporción de bases de datos generadas con la información de los asistentes a los eventos de impulso a la investigación e innovación. Estos eventos son:cursos, talleres, seminarios, congresos, hackatón, laboratorio ciudadano, jornadas y mesas de trabajo.</t>
  </si>
  <si>
    <t xml:space="preserve"> Total de eventos de impulso a la investigación e innovación que cuentan con base de datos generadas</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</si>
  <si>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</si>
  <si>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grupos de trabajo o células conformadas</t>
  </si>
  <si>
    <t>Mide la proporción de grupos de trabajo o células que tienen seguimiento de actividades. Las células o grupos de trabajo se conforman con la participación de los asistentes a los eventos organizados para el impulso a la investigación e innovación. Los eventos pueden ser: cursos, talleres, seminarios, congresos, hackatón, laboratorio ciudadano, jornadas y mesas de trabajo.</t>
  </si>
  <si>
    <t>Total de grupos de trabajo o células con seguimiento de actividades</t>
  </si>
  <si>
    <t>Total de grupos de trabajo o células conformados</t>
  </si>
  <si>
    <t>Grupo</t>
  </si>
  <si>
    <t>Porcentaje de empresas de base tecnológica creadas a partir de una beca económica</t>
  </si>
  <si>
    <t>Total de empresas de base tecnológica programadas para su creación a partir de una beca económica</t>
  </si>
  <si>
    <t>Mide la proporción de becas económicas otorgadas a estudiantes que estén cursando el último semestre o los últimos dos cuatrimestres en una institución de educación superior del estado de Yucatán, en el área de tecnologías de la información, o que tengan hasta dos años de haber egresado de esta para crear empresas de base tecnológica.</t>
  </si>
  <si>
    <t>Empresa</t>
  </si>
  <si>
    <t>Porcentaje de convocatorias IncubaTic emitidas</t>
  </si>
  <si>
    <t>Total de convocatorias IncubaTic emitidas el año en curso</t>
  </si>
  <si>
    <t>Total de convocatorias IncubaTic programadas el año en curso</t>
  </si>
  <si>
    <t>Mide el porcentaje de convocatorias emitidas para la creación de empresas de base tecnológicas.</t>
  </si>
  <si>
    <t>Porcentaje de propuestas IncubaTic aprobadas</t>
  </si>
  <si>
    <t>Mide la proporción de propuestas aprobadas para la creación de empresas de base tecnológicas en relación a las propuestas evaluadas</t>
  </si>
  <si>
    <t xml:space="preserve"> - Registro de solicitudes. Departamento de Capital Humano. Dirección General de Investigación e Innovación. Secretaría de Investigación, Innovación y Educación Superior (SIIES). https://siies.yucatan.gob.mx/seguimiento-y-evaluacion/</t>
  </si>
  <si>
    <t>Porcentaje de beneficiarios IncubaTic que cumplen con el programa</t>
  </si>
  <si>
    <t>Mide el cumplimiento de los bene ciarios en los procesos del programa. El cumplimiento se obtiene cuando los bene ciarios conforman formalmente la empresa de base tecnológica.</t>
  </si>
  <si>
    <t>Total de bene ciarios IncubaTic</t>
  </si>
  <si>
    <t>Porcentaje de becas económicas otorgadas para la incorporación de maestros y doctores a la industria</t>
  </si>
  <si>
    <t>Mide la proporción de becas económicas entregadas a Posgraduados en áreas cientí co-técnicas que optimicen los aspectos I+D+I en niveles de maestría y doctorado para su inserción en empresas que desarrollan proyectos en ciencia, tecnología e innovación.</t>
  </si>
  <si>
    <t>Total de becas económicas para la incorporación de maestros y doctores a la industria aprobadas</t>
  </si>
  <si>
    <t xml:space="preserve"> - Padrón de bene ciarios. Departamento de Capital Humano. Dirección General de Investigación e Innovación. Secretaría de Investigación Innovación y Educación Superior (SIIES). https://siies.yucatan.gob.mx/seguimiento-y-evaluacion/</t>
  </si>
  <si>
    <t>Porcentaje de convocatorias Maestros y Doctores emitidas</t>
  </si>
  <si>
    <t>Mide la proporción de convocatorias para la incorporación de maestros y doctores en empresas de base tecnológicas que son publicadas y difundidas.</t>
  </si>
  <si>
    <t>Total de convocatorias para la incorporación de maestros y doctores en empresas de base tecnológicas publicadas</t>
  </si>
  <si>
    <t>Total de convocatorias para la incorporación de maestros y doctores en empresas de base tecnológicas programadas</t>
  </si>
  <si>
    <t xml:space="preserve"> - Convocatoria. Departamento de Capital Humano. Dirección General de Investigación e Innovación. Secretaría de Investigación Innovación y Educación Superior (SIIES).
https://siies.yucatan.gob.mx/seguimiento-y-evaluacion/</t>
  </si>
  <si>
    <t>Porcentaje de propuestas de Maestros y Doctores aprobadas</t>
  </si>
  <si>
    <t>Mide la proporción de propuestas aprobadas para la incorporación de maestros y doctores a empresas de base tecnológicas en relación a las propuesta recibidas</t>
  </si>
  <si>
    <t>Total de propuestas para la incorporación de maestros y doctores a empresas de base tecnológicas aprobadas</t>
  </si>
  <si>
    <t>Total de propuestas para la incorporación de maestros y doctores a empresas de base tecnológicas recibidas</t>
  </si>
  <si>
    <t xml:space="preserve"> - Registro de solicitudes. Departamento de Capital Humano. Dirección General de Investigación e Innovación. Secretaría de Investigación Innovación y Educación Superior (SIIES). https://siies.yucatan.gob.mx/seguimiento-y-evaluacion/</t>
  </si>
  <si>
    <t>Mide el cumplimiento de los bene ciarios en los procesos del programa Maestros y Doctores. El cumplimiento se obtiene cuando los bene ciarios concluyen de manera satisfactoria ante la empresa el año de vigencia del programa. La satisfacción es emitida por escrito, por la empresa en donde el bene ciario se encuentra laborando. Adicionalmente los beneficiarios entregan reportes trimestrales.</t>
  </si>
  <si>
    <t>Porcentaje de beneficiarios Maestros y Doctores que cumplen con el programa</t>
  </si>
  <si>
    <t>Total de beneficiarios Maestros y Doctores</t>
  </si>
  <si>
    <t>Mide la proporción de becas económicas entregadas para el desarrollo de actividades de investigación de las redes de gestión de conocimiento. Por Redes de Gestión de Conocimiento se entiende grupos de trabajo interinstitucionales y multidisciplinarios que permitan movilizar recursos tanto humanos como materiales de forma expedita para atender problemáticas de los sectores productivos</t>
  </si>
  <si>
    <t>Padrón de beneficiarios. Departamento de Investigación. Dirección General de Investigación e Innovación. Secretaría de Investigación, Innovación y Educación Superior (SIIES)  https://siies.yucatan.gob.mx/seguimiento-y-evaluacion/</t>
  </si>
  <si>
    <t xml:space="preserve"> Porcentaje de convocatorias Redes de Gestión emitidas</t>
  </si>
  <si>
    <t>Total de convocatorias Redes de Gestión publicadas y difundidas</t>
  </si>
  <si>
    <t>Total de convocatorias Redes de Gestión programadas para publicar</t>
  </si>
  <si>
    <t>Mide la proporción de convocatorias emitidas para el otorgamiento de becas económicas para realizar actividades de investigación en relación a las solicitudes recibidas.</t>
  </si>
  <si>
    <t xml:space="preserve"> - Convocatoria. Departamento de Investigación. Dirección General de Investigación e Innovación. Secretaría de Investigación, Innovación y Educación Superior (SIIES).  ww.siies.yucatan.gob.mx</t>
  </si>
  <si>
    <t xml:space="preserve"> - Convocatoria. Departamento de Investigación. Dirección General de Investigación e Innovación. Secretaría de Investigación, Innovación y Educación Superior (SIIES). www.siies.yucatan.gob.mx</t>
  </si>
  <si>
    <t xml:space="preserve"> Porcentaje de solicitudes de becas de investigación autorizadas</t>
  </si>
  <si>
    <t>Mide la proporción de solicitudes aprobadas en la evaluación, para el otorgamiento de becas económicas para realizar actividades de investigación en relación con las solicitudes recibidas</t>
  </si>
  <si>
    <t>Total de solicitudes de becas de investigación autorizadas</t>
  </si>
  <si>
    <t>Total de solicitudes de becas de investigación recibidas</t>
  </si>
  <si>
    <t xml:space="preserve"> - Registro de solicitudes. Departamento de Investigación. Dirección General de Investigación e Innovación. Secretaría de Investigación, Innovación y Educación Superior (SIIES). https://siies.yucatan.gob.mx/seguimiento-y-evaluacion/</t>
  </si>
  <si>
    <t>Porcentaje de actividades de investigación con seguimiento</t>
  </si>
  <si>
    <t>Mide la proporción de actividades de investigacion que tienen seguimiento y que se encuentran descritas en el convenio de apoyo  nanciero formalizado entre el beneficiario y la Secretaría de Investigación, Innovación y Educación Superior</t>
  </si>
  <si>
    <t>Actividad</t>
  </si>
  <si>
    <t>Mide la proporción de solicitudes de apoyos para intercambios académicos y tecnológicos que son autorizados y entregados. Los intercambios académicos o 
tecnológicos están directamente relacionados con los sectores estratégicos de agrobiotecnología, energías sustentables, salud y manejo de los recursos naturales.</t>
  </si>
  <si>
    <t>Total de apoyos económicos para intercambios académicos y tecnológicos solicitado</t>
  </si>
  <si>
    <t>Porcentaje de convocatorias Redes de Gestión emitidas</t>
  </si>
  <si>
    <t>Total de convocatorias publicadas y difundidas</t>
  </si>
  <si>
    <t>Mide la proporción de convocatorias del programa Redes de Gestión que son publicadas y difundidas con respecto a las programadas.</t>
  </si>
  <si>
    <t xml:space="preserve"> Porcentaje de solicitudes para intercambios académicos y tecnológicos autorizados</t>
  </si>
  <si>
    <t>Mide la proporción de solicitudes que son son autorizadas para el otorgamiento de apoyos económicos para realizar intercambios académicos y tecnológicos. Los intercambios académicos o tecnológicos están directamente relacionados con los sectores estratégicos de agrobiotecnología, energías sustentables, salud y manejo de los recursos naturales.</t>
  </si>
  <si>
    <t>Total de solicitudes para intercambios académicos y tecnológicos autorizadas</t>
  </si>
  <si>
    <t>Total de solicitudes para intercambios académicos y tecnológicos recibidas</t>
  </si>
  <si>
    <t xml:space="preserve"> Porcentaje de intercambios académicos y tecnológicos con seguimiento</t>
  </si>
  <si>
    <t>Mide la proporción de las actividades de los intercambios académicos y tecnológicos que tienen seguimiento y que se encuentran descritas en el convenio de apoyo  nanciero formalizado entre el beneficiario y la Secretaría de Investigación, Innovación y Educación Superior.</t>
  </si>
  <si>
    <t>Total de actividades de los intercambios académicos y tecnológicos con seguimiento</t>
  </si>
  <si>
    <t>Total de actividades de los intercambios académicos y tecnológicos convenidas entre el beneficiario y la Dependencia</t>
  </si>
  <si>
    <t>Mide la proporción de transferencias económicas entregadas para estancias académicas y de investigación. Estas transferencias económicas son para instituciones miembros del Sistema de Investigación, Innovación y Desarrollo Tecnológico del Estado de Yucatán (Siidetey) para que los investigadores realicen estancias académicas y de investigación nacionales e internacionales.</t>
  </si>
  <si>
    <t>Total de apoyos para estancias académicas y de investigación entregadas</t>
  </si>
  <si>
    <t>Total de apoyos para estancias académicas y de investigación autorizadas</t>
  </si>
  <si>
    <t xml:space="preserve"> Porcentaje de convocatorias SIIDETEY emitidas</t>
  </si>
  <si>
    <t>Mide la proporción de convocatorias emitidas para la realizar estancias académicas y de investigación. Las convocatorias están dirigidas a las instituciones miembros del Sistema de Investigación, Innovación y Desarrollo Tecnológico del Estado de Yucatán para que sus investigadores realicen estancias académicas y de investigación nacionales e internacionales.</t>
  </si>
  <si>
    <t>Total de convocatorias para el Sistema de Investigación, Innovación y Desarrollo Tecnológico del Estado de Yucatán emitidas</t>
  </si>
  <si>
    <t>Total de convocatorias para el Sistema de Investigación, Innovación y Desarrollo Tecnológico del Estado de Yucatán programadas</t>
  </si>
  <si>
    <t>Porcentaje de solicitudes SIIDETEY para estancias académicas y de investigación autorizadas</t>
  </si>
  <si>
    <t>Mide la proporción de solictudes que son autorizadas para realizar estancias académicas y de investigación.</t>
  </si>
  <si>
    <t>Total de solicitudes SIIDETEY para estancias académicas y de investigación autorizadas</t>
  </si>
  <si>
    <t>Total de solicitudes SIIDETEY para estancias académicas y de investigación recibidas</t>
  </si>
  <si>
    <t>Porcentaje de estancias en seguimiento</t>
  </si>
  <si>
    <t>Mide la proporción de estancias académicas y de investigación que tienen seguimiento y que se encuentran descritas en el convenio de apoyo  financiero formalizado entre el beneficiario y la Secretaría de Investigación, Innovación y Educación Superior</t>
  </si>
  <si>
    <t>Total de estancias académicas y de investigación que tienen seguimiento</t>
  </si>
  <si>
    <t>Total de estancias académicas y de investigación convenidas entre el beneficiario y la Dependencia</t>
  </si>
  <si>
    <t>Mide la proporción de apoyos económicos para registros de propiedad intelectual e industrial que se entregan. Los apoyos son otorgados a los miembros  del Sistema de Investigación, Innovación y Desarrollo Tecnológico del Estado de Yucatán.</t>
  </si>
  <si>
    <t>Porcentaje de convocatorias SIIDETEY emitidas</t>
  </si>
  <si>
    <t>Mide la proporción de convocatorias emitidas para el otorgamiento de apoyos económicos para el registros de propiedad intelectual e industrial. La convocatoria está dirigida a los miembros  del Sistema de Investigación, Innovación y Desarrollo Tecnológico del Estado de Yucatán.</t>
  </si>
  <si>
    <t>Total de convocatorias SIIDETEY emitidas</t>
  </si>
  <si>
    <t>Total de convocatorias SIIDETEY programadas</t>
  </si>
  <si>
    <t>Porcentaje de solicitudes para registros de propiedad intelectual e industrial autorizados</t>
  </si>
  <si>
    <t>Mide la proporción de propuestas aprobadas para el otorgamiento de apoyos económicos para registros de propiedad intelectual e industrial en relación con las recibidas</t>
  </si>
  <si>
    <t>Total de solicitudes para registros de propiedad intelectual e industrial autorizadas</t>
  </si>
  <si>
    <t>Total de solicitudes para registros de propiedad intelectual e industrial recibidas</t>
  </si>
  <si>
    <t>Porcentaje de registros en seguimiento</t>
  </si>
  <si>
    <t>Total de registros de propiedad intelectual e industrial que tienen seguimiento</t>
  </si>
  <si>
    <t>Total de registros de propiedad intelectual e industrial convenidos entre el bene ciario y la Dependencia</t>
  </si>
  <si>
    <t>Mide la proporción de registros de propiedad intelectual e industrial que tienen seguimiento y que se encuentran descritos en el convenio de apoyo financiero formalizado entre el beneficiario y la Secretaría de Investigación, Innovación y Educación Superior</t>
  </si>
  <si>
    <t>Porcentaje de apoyos económicos para el desarrollo de proyectos de divulgación científica otorgados</t>
  </si>
  <si>
    <t>Mide la proporción de proyectos de divulgación cientí ca y tecnológica que son apoyados. Los proyectos son realizados por las instituciones de educación superior, asociaciones civiles, centros de investigación, personas físicas y morales.</t>
  </si>
  <si>
    <t>Total de apoyos económicos para el desarrollo de proyectos de divulgación cientí ca autorizados</t>
  </si>
  <si>
    <t>Porcentaje de convocatorias para divulgación científica emitidas</t>
  </si>
  <si>
    <t>Mide la proporción de proyectos de divulgación cientí ca que son autorizados para su desarrollo</t>
  </si>
  <si>
    <t>Porcentaje de proyectos de divulgación científica en seguimiento</t>
  </si>
  <si>
    <t>Porcentaje de proyectos de divulgación científica aprobados</t>
  </si>
  <si>
    <t>Total de proyectos de divulgación científica presentados para su evaluación</t>
  </si>
  <si>
    <t>Total de proyectos de divulgación científica aprobados</t>
  </si>
  <si>
    <t>Mide la proporción de proyectos de divulgación científica que tienen seguimiento y que se encuentran descritos en el convenio de apoyo  financiero formalizado entre el beneficiario y la Secretaría de Investigación, Innovación y Educación Superior</t>
  </si>
  <si>
    <t>Total de eventos para la divulgación científica y tecnológica programados</t>
  </si>
  <si>
    <t>Total de eventos para la divulgación científica y tecnológica realizados</t>
  </si>
  <si>
    <t>Porcentaje de eventos para la divulgación científica y tecnológica realizados</t>
  </si>
  <si>
    <t>Porcentaje de contenidos de divulgación científica producidos</t>
  </si>
  <si>
    <t>Mide la proporción de materiales audiovisuales producidos que abordan temas de divulgación, comunicación y difusión de ciencia, tecnología e innovación.</t>
  </si>
  <si>
    <t>Porcentaje de estudiantes y talleristas para eventos de divulgación científica contratados</t>
  </si>
  <si>
    <t>Mide la proporción personal contratado para llevar a cabo los eventos de divulgación científica con respecto a los que solicitan participar.</t>
  </si>
  <si>
    <t>Total de solicitudes de estudiantes y talleristas para realizar eventos de divulgación científica</t>
  </si>
  <si>
    <t>Total de estudiantes y talleristas para eventos de divulgación científica contratados</t>
  </si>
  <si>
    <t>Porcentaje de encuestas de satisfacción de los eventos de divulgación científica aplicadas</t>
  </si>
  <si>
    <t>Mide la proporción de encuestas aplicadas a las personas que participan en las acciones de divulgación científica y tecnológica tales como producción de contenidos videográficos, concursos, talleres de capacitación y actividades itinerantes. Se considera como participantes satisfechos aquellas personas que, de acuerdo al instrumento de medición que se aplique, otorgue una calificación mínima de 70 puntos. Para conocer la satisfacción de los servicios se realizará una encuesta.</t>
  </si>
  <si>
    <t>Total de encuestas de satisfacción de los eventos de divulgación científica aplicadas</t>
  </si>
  <si>
    <t>Total de participantes en los eventos de divulgación científica</t>
  </si>
  <si>
    <t>Mide la proporción de apoyos económicos entregados para el desarrollo de infraestructura y equipamiento científico y tecnologico . Estos apoyos económicos se  otorgan a Centros de Investigación, Asociaciones Civiles orientadas a la ciencia y/o tecnología e Instituciones de Educación Superior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t>
  </si>
  <si>
    <t>Porcentaje de apoyos para el desarrollo de infraestructura y equipamiento científico y tecnológico autorizados</t>
  </si>
  <si>
    <t>Mide la proporción de proyectos para el desarrollo de infraestructura y equipamiento científico y tecnológico que son apoyados. El recurso para proporcionar el apoyo, proviene de las sanciones económicas derivadas de infracciones cometidas por los sujetos de régimen sancionador electoral que recauda el Instituto Electoral y de Participación Ciudadana de Yucatán (IEPAC)</t>
  </si>
  <si>
    <t xml:space="preserve"> Porcentaje de convenios de apoyo para el desarrollo de infraestructura y equipamiento científico y tecnológico elaborados</t>
  </si>
  <si>
    <t>Mide la proporción de convenios elaborados entre el bene ciario y la Secretaría de Investigación, Innovación y Educación Superior, para el desarrollo de infraestructura y equipamiento científico y tecnológico. El recurso para proporcionar el apoyo, proviene de las sanciones económicas derivadas de infracciones cometidas por los sujetos de régimen sancionador electoral que recauda el Instituto Electoral y de Participación Ciudadana de Yucatán (IEPAC).</t>
  </si>
  <si>
    <t>Total de convenios de apoyo para el desarrollo de infraestructura y equipamiento científico y tecnológico elaborados</t>
  </si>
  <si>
    <t>Total de convenios de apoyo para el desarrollo de infraestructura y equipamiento científico y tecnológico solicitados</t>
  </si>
  <si>
    <t>Porcentaje de informes de infraestructura y equipamiento científico y tecnológico recibidos</t>
  </si>
  <si>
    <t>Mide la proporción de informes recibidos respecto de los apoyos otorgados para el desarrollo de infraestructura y equipamiento científico y tecnológico.</t>
  </si>
  <si>
    <t>Total de informes de infraestructura y equipamiento científico y tecnológico recibidos</t>
  </si>
  <si>
    <t>Total de informes de apoyo para el desarrollo de infraestructura y equipamiento científico y tecnológico convenidos</t>
  </si>
  <si>
    <t>Informe</t>
  </si>
  <si>
    <t>Mide la proporción de apoyos económicos entregados para el desarrollo de proyectos sobre áreas prioritarias para el Estado, que son agrobiotecnología, energías sustentables, salud, manejo de los recursos naturales y tecnologías de la información. Estos apoyos económicos se otorgan a Centros de Investigación, Asociaciones Civiles orientadas a la ciencia y/o tecnología, Instituciones de Educación Superior, Investigadores y Cámaras Empresariales previa solicitud a la Secretaría de Investigación, Innovación y Educación Superior (SIIES). Este recurso proviene de las sanciones económicas derivadas de infracciones cometidas porlos sujetos de régimen sancionador electoral que recauda el  Instituto Electoral y de Participación Ciudadana de Yucatán (IEPAC).</t>
  </si>
  <si>
    <t>Porcentaje de apoyos económicos para el desarrollo de proyectos científicos y tecnológicos entregados</t>
  </si>
  <si>
    <t>Total de apoyos económicos para el desarrollo de proyectos científicos y tecnológicos entregados</t>
  </si>
  <si>
    <t>Total de apoyos económicos para el desarrollo de proyectos cientificos y tecnológicos solicitados</t>
  </si>
  <si>
    <t>Porcentaje de apoyos para el desarrollo de proyectos científicos y tecnológicos autorizados</t>
  </si>
  <si>
    <t>Mide la proporción de proyectos para el desarrollo de infraestructura y equipamiento científico y tecnológico que son apoyados. El recurso para proporcionar el apoyo, proviene de las sanciones económicas derivadas de infracciones cometidas por los sujetos de régimen sancionador electoral que recauda el Instituto Electoral y de Participación Ciudadana de Yucatán (IEPAC).</t>
  </si>
  <si>
    <t>Total de apoyos para el desarrollo de proyectos estratégicos de ciencia, tecnología e innovación autorizados</t>
  </si>
  <si>
    <t>Total de apoyos para el desarrollo de proyectos estratégicos de ciencia, tecnología e innovación solicitados</t>
  </si>
  <si>
    <t>Porcentaje de convenios de apoyo para proyectos científicos y tecnológicos elaborados</t>
  </si>
  <si>
    <t>Mide la proporción de convenios elaborados entre el beneficiario y la Secretaría de Investigación, Innovación y Educación Superior, para el desarrollo de proyectos estratégicos de ciencia, tecnología e innovación. El recurso para proporcionar el apoyo, proviene de las sanciones económicas derivadas de infracciones cometidas por los sujetos de régimen sancionador electoral que recauda el Instituto Electoral y de Participación Ciudadana de Yucatán (IEPAC).
Metadatos</t>
  </si>
  <si>
    <t>Total de convenios de apoyo para el desarrollo de proyectos estratégicos de ciencia, tecnología e innovación elaborados</t>
  </si>
  <si>
    <t>Total de convenios de apoyo para el desarrollo de proyectos estratégicos de ciencia, tecnología e innovación solicitados</t>
  </si>
  <si>
    <t>Porcentaje de informes de proyectos científicos y tecnológicos recibidos</t>
  </si>
  <si>
    <t>Mide la proporción de informes recibidos respecto de los apoyos otorgados para el desarrollo de proyectos estratégicos de ciencia, tecnología e innovación</t>
  </si>
  <si>
    <t>Total de informes del desarrollo de proyectos estratégicos de ciencia, tecnología e innovación recibidos</t>
  </si>
  <si>
    <t>Total de informes de apoyo para el desarrollo de proyectos estratégicos de ciencia, tecnología e innovación convenidos</t>
  </si>
  <si>
    <t xml:space="preserve"> Porcentaje de becas económicas de posgrado entregadas</t>
  </si>
  <si>
    <t>Mide la proporción de becas económicas entregadas a los profesionales mexicanos, residentes en el estado, egresados de licenciatura, formados preferentemente en los campos de las Ciencias Naturales, Matemáticas y Estadísticas o Tecnologías de la Información y Comunicación de acuerdo a la Clasificación Mexicana de Planes de Estudios (CMPE), que hubieren sido admitidos para realizar estudios de Maestría o Doctorado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
Metadatos</t>
  </si>
  <si>
    <t>Total de becas económicas de posgrado autorizadas</t>
  </si>
  <si>
    <t xml:space="preserve"> Porcentaje de solicitudes de becas de posgrado autorizadas</t>
  </si>
  <si>
    <t>Mide la proporción de becas económicas de posgrado entregadas. El recurso para estas becas proviene de las sanciones económicas derivadas de infraccionecometidas por los sujetos de régimen sancionador electoral que recauda el Instituto Electoral y de Participación Ciudadana de Yucatán (IEPAC).</t>
  </si>
  <si>
    <t>Total de solicitudes de becas de posgrado autorizadas</t>
  </si>
  <si>
    <t>Total de solicitudes de becas de posgrado recibidas</t>
  </si>
  <si>
    <t xml:space="preserve"> Porcentaje de convenios de asignación de recursos para becas de posgrado elaborados</t>
  </si>
  <si>
    <t>Mide la proporción de convenios para becas económicas de posgrado que son realizados. El recurso para estas becas proviene de las sanciones económicas derivadas de infracciones cometidas por los sujetos de régimen sancionador electoral que recauda el Instituto Electoral y de Participación Ciudadana de Yucatán
(IEPAC).</t>
  </si>
  <si>
    <t>Total de convenios de asignación de recursos para becas de posgrado elaborados</t>
  </si>
  <si>
    <t>Total de convenios de asignación de recursos para becas de posgrado solicitados</t>
  </si>
  <si>
    <t>Porcentaje de informes de becas de posgrado recibidos</t>
  </si>
  <si>
    <t>Mide la proporción de informes recibidos respecto de los apoyos otorgados para becas de posgrado. Los informes son entregados de acuerdo al plan de estudio que el beneficiario se encuentre cursando.</t>
  </si>
  <si>
    <t>Total de informes de apoyo para becas de posgrado convenidos</t>
  </si>
  <si>
    <t>Total de informes de becas de posgrado recibidos</t>
  </si>
  <si>
    <t>Sistema de Información Estadística y Geográfica de Yucatán.
http://siegy.yucatan.gob.mx/index.php/control_indicadores/datos_indicador?id_ind=333&amp;g=2</t>
  </si>
  <si>
    <t xml:space="preserve"> Sistema de Información Estadística y Geográfica de Yucatán. 
http://siegy.yucatan.gob.mx/index.php/control_indicadores/datos_indicador?id_ind=289&amp;g=2</t>
  </si>
  <si>
    <t>Sistema de Información Estadística y Geográfica de Yucatán. 
http://siegy.yucatan.gob.mx/index.php/control_indicadores/datos_indicador?id_ind=334&amp;g=2</t>
  </si>
  <si>
    <t>Padrón de beneficiarios. Departamento de Innovación. Dirección General de Investigación e Innovación. Secretaría de Investigación,  Innovación y Educación Superior. (SIIES).
https://siies.yucatan.gob.mx/seguimiento-y-eval uacion/
Registro de Solicitudes. Departamento de Innovación. Dirección General de Investigación e Innovación. Secretaría de Investigación, Innovación y Educación Superior (SIIES).
https://siies.yucatan.gob.mx/seguimiento-y-evaluacion/</t>
  </si>
  <si>
    <t>Padrón de beneficiarios. Departamento de Innovación. Dirección General de Investigación e Innovación. Secretaría de Investigación,  Innovación y Educación Superior. (SIIES).
https://siies.yucatan.gob.mx/seguimiento-y-eval uacion/</t>
  </si>
  <si>
    <t>Registro de Solicitudes. Departamento de Innovación. Dirección General de Investigación e Innovación. Secretaría de Investigación, Innovación y Educación Superior (SIIES).
https://siies.yucatan.gob.mx/seguimiento-y-evaluacion/</t>
  </si>
  <si>
    <t>Convocatoria. Departamento de Innovación. Dirección General de Investigación e Innovación. Secretaría de Investigación, Innovación y Educación Superior (SIIES).
https://siies.yucatan.gob.mx/seguimiento-y-evaluacion/
Convocatoria. Departamento de Innovación. Dirección General de Investigación e Innovación. Secretaría de Investigación, Innovación y Educación Superior (SIIES).
https://siies.yucatan.gob.mx/seguimiento-y-evaluacion/</t>
  </si>
  <si>
    <t>Reporte de eventos de promoción e impulso a la Investigación e Innovación. Departamento de Innovación. Dirección General de Investigación e Innovación. Secretaría de Investigación, Innovación y Educación Superior (SIIES).
https://siies.yucatan.gob.mx/seguimiento-y-evaluacion/</t>
  </si>
  <si>
    <t xml:space="preserve"> - Padrón de beneficiarios. Departamento de Capital Humano. Dirección General de Investigación e Innovación. Secretaría de Investigación innovación y Educación Superior (SIIES). https://siies.yucatan.gob.mx/seguimiento-y-evaluacion/</t>
  </si>
  <si>
    <t>Convocatoria. Departamento de Capital Humano.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</si>
  <si>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</si>
  <si>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</si>
  <si>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</si>
  <si>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</si>
  <si>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Convocatoria. Departamento de Investigación. Dirección General de Investigación e Innovación. Secretaría de Investigación, Innovación y Educación Superior (SIIES).
https://siies.yucatan.gob.mx/seguimiento-y-evaluacion/</t>
  </si>
  <si>
    <t>Padrón de beneficiarios. Departamento de Educación para la Ciencia. Dirección General de Investigación e Innovación. Secretaría de Investigación, Innovación y Educación Superior (SIIES). https://siies.yucatan.gob.mx/seguimiento-y-evaluacion/</t>
  </si>
  <si>
    <t>Convocatoria. Departamento de Educación para la Ciencia. Dirección General de Investigación e Innovación. Secretaría de Investigación, Innovación y Educación Superior (SIIES). https://siies.yucatan.gob.mx/seguimiento-y-evalu acion/</t>
  </si>
  <si>
    <t>Registro de solicitudes. Departamento de Educación para la Ciencia. Dirección General de Investigación e Innovación. Secretaría de Investigación, Innovación y Educación Superior (SIIES). https://siies.yucatan.gob.mx/seguimiento-y-evaluacion/</t>
  </si>
  <si>
    <t>Registro de eventos de divulgación científica. Departamento de Educación para la Ciencia. Dirección General de Investigación e Innovación. Secretaría de Investigación, Innovación y Educación Superior (SIIES). https://siies.yucatan.gob.mx/seguimiento-y-evaluacion/</t>
  </si>
  <si>
    <t>Informe FORDECYT. Departamento de Educación para la Ciencia. Dirección General de Investigación e Innovación.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</si>
  <si>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</si>
  <si>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Formato de autorización. Departamento de Planeación y Presupuesto.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</si>
  <si>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</si>
  <si>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
Formato de autorización. Departamento de Planeación y Presupuesto. Dirección de Administración. Secretaría de Investigación, Innovación y Educación Superior. (SIIES).
https://siies.yucatan.gob.mx/seguimiento-y-evaluacion/</t>
  </si>
  <si>
    <t>Padrón de beneficiarios. Departamento de Capital Humano. Dirección General de Investigación e Innovación. Secretaría de Investigación Innovación y Educación Superior
(SIIES). https://siies.yucatan.gob.mx/seguimiento-y-evaluacion/</t>
  </si>
  <si>
    <t>Registro de solicitudes. Departamento de Capital Humano. Dirección General de Investigación e Innovación. Secretaría de Investigación Innovación y Educación Superior (SIIES). https://siies.yucatan.gob.mx/seguimiento-y-evaluacion/</t>
  </si>
  <si>
    <t>Convenios. Departamento de Capital Humano. Dirección General de Investigación e Innovación. Secretaría de Investigación Innovación y Educación Superior (SIIES).
https://siies.yucatan.gob.mx/seguimiento-y-evaluacion/</t>
  </si>
  <si>
    <t>Reporte de seguimiento y vinculación en el ecosistema de innovación. Departamento de Innovación. Dirección General de Investigación e Innovación. Secretaría de Investigación, Innovación y Educación Superior (SIIES). https://siies.yucatan.gob.mx/seguimiento-y-evaluacion/</t>
  </si>
  <si>
    <t>Registro de beneficiarios. Departamento de Capital Humano. Dirección General de Investigación e Innovación. Secretaría de Investigación, Innovación y Educación Superior
(SIIES). https://siies.yucatan.gob.mx/seguimiento-y-evaluacion/</t>
  </si>
  <si>
    <t>Actividades de investigación con seguimiento. Departamento de Investigación. Dirección General de Investigación e Innovación. Secretarde Investigación, Innovación y Educación Superior. (SIIES). https://siies.yucatan.gob.mx/seguimiento-y-evalacion/</t>
  </si>
  <si>
    <t>Intercambios con seguimiento. Departamento de Investigación. Dirección General de Investigación e Innovación. Secretaría de Investigación, Innovación y Educación Superior. (SIIES). https://siies.yucatan.gob.mx/seguimiento-y-evaluacion/</t>
  </si>
  <si>
    <t>Estancias académicas y de investigación. Departamento de Investigación. Dirección General de Investigación e Innovación. Secretaría de Investigación, Innovación y Educación
Superior. (SIIES). https://siies.yucatan.gob.mx/seguimiento-y-evaluacion/</t>
  </si>
  <si>
    <t>Registros de propiedad Intelectual e industrial. Departamento de Investigación. Dirección General de Investigación e Innovación. Secretaría de Investigación, Innovación y Educación Superior. (SIIES). https://siies.yucatan.gob.mx/seguimiento-y-evaluacion/</t>
  </si>
  <si>
    <t>Seguimiento de beneficiarios. Departamento de Educación para la Ciencia. Dirección General de Investigación e Innovación. Secretaría de Investigación, Innovación y Educación Superior (SIIES). https://siies.yucatan.gob.mx/seguimiento-y-evaluacion/</t>
  </si>
  <si>
    <t>Registro de participantes. Encuestas de satisfacción. Departamento de Educación para la Ciencia. Dirección General de Investigación e Innovación.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</si>
  <si>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</si>
  <si>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
Convenios. Unidad Jurídica. Dirección de Administración.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</si>
  <si>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
Convenios. Departamento de Capital Humano. Dirección General de Investigación e Innovación.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</si>
  <si>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t>
  </si>
  <si>
    <t>Mide la proporción de recursos propios captados en cada ciclo  escolar por concepto de servicios proporcionados al sector productivo, empresarial y social realizados.</t>
  </si>
  <si>
    <t>Mide la proporción de servicios ofrecidos al sector productivo, empresarial y social. Estos servicios son: actividades de capacitación, adiestramiento, educación continua, evaluación de competencias laborales, transferencia de tecnología, asistencia técnica, ensayos y calibraciones.</t>
  </si>
  <si>
    <t>Es la proporción de contratos formalizados para el desarrollo de servicios de asistencia, transferencia, investigación y desarrollo tecnlógico formalizados.</t>
  </si>
  <si>
    <t>Mide la proporción de servicios de capacitación y certificación de competencias laborales impartidos.</t>
  </si>
  <si>
    <t>Mide la proporción de cursos de educación continua impartidos.</t>
  </si>
  <si>
    <t>Mide la proporción de alumnos y docentes de las Instituciones de Educación Superior descentralizadas y Escuelas Normales que están participando en convocatorias de movilidad y para lo cual reciben apoyo en especie. El apoyo en especie puede ser: asesoría, capacitación y transporte.</t>
  </si>
  <si>
    <t>Mide la proporción de convenios para movilidad formalizados.</t>
  </si>
  <si>
    <t>Mide la proporción convocatorias en las que participan alumnos y docentes de las Instituciones de Educación Superior descentralizadas y Escuelas Normales.</t>
  </si>
  <si>
    <t>Mide la proporción de empresas del sector productivo, empresarial y organizaciones no gubernamentales con las que las Instituciones de Educación Superior tienen vinculación académica. Esta vinculación académica es para estancias, estadías para los alumnos y desarrollo de proyectos de investigación para docentes.</t>
  </si>
  <si>
    <t>Mide la proporción de convenios formalizados con el sector productivo, empresarial y social.</t>
  </si>
  <si>
    <t>Mide la proporción de actividades académicas derivadas de la formalización de convenios con el sector productivo, empresarial y con organizanismos no gubernamentales.</t>
  </si>
  <si>
    <t>Mide la proporción de servicios para el emprendimiento, incubación y aceleración de empresas realizados por las Instituciones de Educación Superior descentralizadas. Estos servicios son de asesoría y del acompañamiento necesario para que una persona pueda gestionar proyectos mediante su propia iniciativa. Incluyen cursos de formación de emprendedores, consultoria para la incubación, consultoría para la aceleración empresarial.</t>
  </si>
  <si>
    <t>Mide la proporción de servicios de consultoría para el emprendimiento, incubación y aceleración de empresas realizados por las Instituciones de Educación Superior descentraizadas.</t>
  </si>
  <si>
    <t>Mide la proporción de emprendedores formados a través de las Instituciones de Educación Superior descentralizadas. Esta formación es a través de cursos impartidos que pueden ser dirigidos a alumnos, miembros de la comunidad universitaria o externos.</t>
  </si>
  <si>
    <t>Mide la proporción de egresados que se colocan en el mercado laboral a través de los servicios de la bolsa de trabajo de las Instituciones de Educación Superior.</t>
  </si>
  <si>
    <t>Mide la proporción de vacantes que son difundidas a través de la bolsa de trabajo de las Instiuciones de Educación Superior descentralizadas. Las vacantes pueden ser de tiempo completo y de medio tiempo.</t>
  </si>
  <si>
    <t>Mide la proporción de egresados de las Instituciones de Educación Superior descentralizadas con seguimiento sobre su inserción en el mercado laboral a seis meses de su egreso.</t>
  </si>
  <si>
    <t>Mide la proporción de personas satisfechas que participan en las actividades realizadas de formación temprana de científicos. Las actividades son: talleres, pláticas y dinámicas interactivas, en las que se abordan temas del que hacer cientí co, tecnológico y de innovación. Se considerará como participantes satisfechos aquellas personas que, de acuerdo al instrumento de medición que se aplique, otorgue una calificación mínima de 70 puntos. Para conocer la satisfacción de los servicios se realizará una encuesta.</t>
  </si>
  <si>
    <t>Mide la proporción de talleres de capacitación para la formación temprana de cientí cos realizados en un periodo de tiempo. Estos talleres son impartidos a niños, niñas y jóvenes de los niveles de educación básica, media superior y superior que participan en el Programa formación temprana de cientí cos.</t>
  </si>
  <si>
    <t>Mide la proporción de becas económicas para la formación temprana de cientí cos otorgadas. Estas becas económicas son para los participantes del Programa formación temprana de cientí cos. Para poder se acreedor de la beca económica previamente el bene ciario debió de participar en el taller de de capacitación para formación temprana de científicos.</t>
  </si>
  <si>
    <t>Mide la proporción de egresados del nivel medio superior que logran ingresar al nivel educativo superior. A mayor valor del resultado del indicador, mayor número de estudiantes egresados del nivel medio superior que logran ingresar al nivel superior.</t>
  </si>
  <si>
    <t>Mide la variación porcentual de aspirantes al EXANI II para su ingreso a la educación superior.</t>
  </si>
  <si>
    <t>Mide la proporción de campañas de oferta educativa realizada en un periodo de tiempo por las Instituciones de Educación Superior descentralizadas y Escuelas Normales. Las campañas pueden ser: publicaciones de la revista institucional, medios electrónicos, radio, televisión, internet, ferias, actividades o eventos, carteles, folletos, visitas guiadas.</t>
  </si>
  <si>
    <t>Mide la proporción de alumnos de licenciatura de ingeniería y maestría, que fueron bene ciados con una beca del Programa fortalecimiento de la enseñanza del área de energía. Esta beca se otorga a alumnos que cursan programas educativos en áreas estratégicas de petróleo o energías renovables. La Secretaría de Investigación, Innovación y Educación Superior canaliza el recurso para el pago de las becas a las Instituciones participantes y son estas, quien realizan el pago al alumno beneficiado.</t>
  </si>
  <si>
    <t>Mide la proporción de propuestas evaluadas para el Programa fortalecimiento de la enseñanza del área de energía.</t>
  </si>
  <si>
    <t>Mide la proporción de convocatorias emitidas para el Programa fortalecimiento de la enseñanza en el área de energía. La convocatoria es emitida por el Comité técnico del programa.</t>
  </si>
  <si>
    <t>META
2022</t>
  </si>
  <si>
    <t>Total de alumnos de educación superior beneficiados con créditos educativos</t>
  </si>
  <si>
    <t xml:space="preserve">Porcentaje de autorizaciones de apoyos a docentes para realizar estudios de posgrado emitidas. </t>
  </si>
  <si>
    <t xml:space="preserve">Porcentaje de docentes que reciben apoyos de posgrado y concluyen. </t>
  </si>
  <si>
    <t xml:space="preserve"> Porcentaje de solicitudes de apoyos económicos para intercambios académicos autorizadas. </t>
  </si>
  <si>
    <t xml:space="preserve">Porcentaje de apoyos económicos para intercambios académicos entregados </t>
  </si>
  <si>
    <t xml:space="preserve">Porcentaje de solicitudes de apoyos para proyectos estratégicos de ciencia, tecnología e innovación autorizadas </t>
  </si>
  <si>
    <t xml:space="preserve">Porcentaje de apoyos económicos para intercambios académicos y tecnológicos entregados </t>
  </si>
  <si>
    <t xml:space="preserve"> Porcentaje de solicitudes para intercambios académicos y tecnológicos autorizados </t>
  </si>
  <si>
    <t xml:space="preserve"> Porcentaje de intercambios académicos y tecnológicos con seguimiento </t>
  </si>
  <si>
    <t xml:space="preserve">Porcentaje de apoyos económicos para el desarrollo de proyectos de divulgación científica otorgados </t>
  </si>
  <si>
    <t>Total de apoyos económicos para el desarrollo de proyectos de divulgación científica otorgados</t>
  </si>
  <si>
    <t xml:space="preserve">Porcentaje de convocatorias para divulgación científica emitidas </t>
  </si>
  <si>
    <t>Mide la proporción de convocatorias emitidas para el desarrollo de proyectos de divulgación científica que son emitidas y difundidas</t>
  </si>
  <si>
    <t>Total de convocatorias para divulgación científica programadas</t>
  </si>
  <si>
    <t>Total de convocatorias para divulgación científica realizadas</t>
  </si>
  <si>
    <t xml:space="preserve">Porcentaje de proyectos de divulgación científica aprobados </t>
  </si>
  <si>
    <t>Mide la proporción eventos para la divulgación científica y tecnológica que son realizados. Por eventos de divulgación científica y tecnológica se refiere a la producción de contenidos videográficos, concursos, talleres de capacitación y actividades itinerantes.</t>
  </si>
  <si>
    <t>Total de beneficiarios IncubaTic que cumplen con el programa</t>
  </si>
  <si>
    <t>Total de beneficiarios Maestros y Doctores que cumplen con el programa</t>
  </si>
  <si>
    <t>Total de apoyos para el desarrollo de infraestructura y equipamiento científico y tecnológico autorizados</t>
  </si>
  <si>
    <t>Total de apoyos para el desarrollo de infraestructura y equipamiento científico y tecnológico solicitados</t>
  </si>
  <si>
    <t>LINEA BASE</t>
  </si>
  <si>
    <t>REPORTE DE INDICADORES PROGRAMAS PRESUPUESTARIOS. TRIMESTRE 1 2022</t>
  </si>
  <si>
    <t>Total de infraestructura existente para la operación de las Instituciones de Educación Superior</t>
  </si>
  <si>
    <t>Total de infraestructura adecuada para la operación de las Instituciones de Educación Superior</t>
  </si>
  <si>
    <t>Es la propoción de infraestructura física educativa existente que se encuentra en condiciones adecuadas para el quehacer educativo.  Se entiende por adecuada que no represente riesgos para la seguridad de los usuarios y que permita el desarrollo de las actividades académicas y laborales.</t>
  </si>
  <si>
    <t>Porcentaje de infraestructura existente adecuada para la operación de las Instituciones de Educación Superior</t>
  </si>
  <si>
    <t>Registro administrativo de las actas de sesión de Junta de Gobierno de las Instituciones de Educación Superior. Área de Órganos de Gobierno. Dirección General de Educación Superior. Secretaría de Investigación, Innovación y Educación Superior (SIIES). https://siies.yucatan.gob.mx/seguimiento-y-evaluacion/</t>
  </si>
  <si>
    <t>Registro administrativo de las actas de sesión de Junta de Gobierno de las Instituciones de Educación Superior. Área de Órganos de Gobierno. Dirección General de Educación Superior. Secretaria de Investigación, Innovación y Educación Superior (SIIES). https://siies.yucatan.gob.mx/seguimiento-y-evaluacion/</t>
  </si>
  <si>
    <t>Registro administrativo de las actas de sesión de Junta de Gobierno de las Instituciones de Educación Superior. Área de Órganos de Gobierno. Dirección General de Educación Superior. Secretarí de Investigación, Innovación y Educación Superior (SIIES). https://siies.yucatan.gob.mx/seguimiento-y-evaluacion/</t>
  </si>
  <si>
    <t>Porcentaje de profesores que reciben apoyo para la continuidad de estudios de posgrado y lo concluyen</t>
  </si>
  <si>
    <t>Mide la proporcón de cuerpos académicos que incrementan su nivel de consolidacíón en un periodo de tiempo. Se entiende por nivel de consolidación, escalar del nivel en formación al nivel en consolidación o pasar de nivel de en consolidación a consolidados.</t>
  </si>
  <si>
    <t>Registro administrativo de las actas de sesión de Junta de Gobierno de las Instituciones de Educación Superior. Área de Órganos de Gobierno. Dirección General de Educación Superior. Secretaría de Investigación, Innovación y Educación Superior (SIIES).  https://siies.yucatan.gob.mx/seguimiento-y-evaluacion/</t>
  </si>
  <si>
    <t>Registro de Programas Educativos acreditados. Coordinación de Gestión Académica y Proyectos. Dirección General de Educación Superior. Secretaría Investigación, Innovación y Educación Superior (SIIES) https://siies.yucatan.gob.mx/seguimiento-y-evaluacion/</t>
  </si>
  <si>
    <t>Total de Instituciones de Educación Superior Pública Descentralizada y Escuelas Normales Públicas que cuentan, con al menos, el 70% de su matrícula estudiando en Programas educativos acreditados o reconocidos por su calidad.</t>
  </si>
  <si>
    <t>Total de Instituciones de Educación Superior Pública Descentralizada y Escuelas Normales Públicas en el estado.</t>
  </si>
  <si>
    <t>Mide la proporción de Instituciones de Educación Superior Pública Descentralizada y Escuelas Normales Públicas que cuentan, con al menos, el 70% de su matrícula estudiando en Programas educativos acreditados o reconocidos por su calidad con relación con el total de Instituciones de Educación Superior Pública Descentralizada y Escuelas Normales Públicas en el estado de Yucatán. Un programa educativo acreditado o reconocido por su calidad son aquellos que cuenta con la notificación de aprobación por parte de la casa certificadora.</t>
  </si>
  <si>
    <t>Registro de Programas Educativos acreditados. Coordinación de Gestión Académica y Proyectos. Dirección General de Educación Superior. Secretaría de Investigación, Innovación y Educación Superior (SIIES) https://siies.yucatan.gob.mx/seguimiento-y-evaluacion/</t>
  </si>
  <si>
    <t>Porcentaje de convenios con la casa acreditadora formalizados</t>
  </si>
  <si>
    <t>Total de convenios con la casa acreditadora formalizados</t>
  </si>
  <si>
    <t>Total de convenios con la casa acreditadora programados</t>
  </si>
  <si>
    <t>Mide la proporción de convenios de evaluación con los organismos acreditadores de los programas educativos que son formalizados</t>
  </si>
  <si>
    <t>Mide la proporción de procesos sustantivos y de apoyo reconocidos por su calidad. Se entiende por procesos sustantivos aquellos que son la razón de ser de las instituciones. Los procesos de apoyo son aquellos que complementan a los procesos sustantivos. Los procesos sustantivos de las Instituciones de educación superior son la impartición de programas educativos de acuerdo a la necesidad económica de la región. Los procesos de apoyo son aquellos que complementan la impartición de los programas, tales como las tutorías, asesorías, capacitación docente, mantenimiento de instalaciones, equipamiento de instalaciones, entre otros.</t>
  </si>
  <si>
    <t>Registros administrativos. Coordinación de Gestión Académica y Proyectos. Dirección General de Educación Superior. Secretaría de Investigación, Innovación y Educación Superior (SIIES). https://siies.yucatan.gob.mx/seguimiento-y-evaluacion/</t>
  </si>
  <si>
    <t>Porcentaje de cursos de capacitado sobre responsabilidad social universitaria realizados</t>
  </si>
  <si>
    <t>Mide la proporción de servicios para el reconocimiento de Validez Oficial de Estudios que se otorgaron en relación a los solicitados</t>
  </si>
  <si>
    <t>Total de servicios para el reconocimiento de Validez Oficial de Estudios solicitados</t>
  </si>
  <si>
    <t>Registro de Validez Oficial. Departamento de Registro y Certificación. Dirección de Servicio Profesional. Dirección General de Educación Superior. Secretaría de Investigación, Innovación y Educación Superior (SIIES). https://siies.yucatan.gob.mx/seguimiento-y-evaluacion/</t>
  </si>
  <si>
    <t>Dictamen. Departamento de Registro y Certificación. Dirección de Servicio Profesional. Dirección General de Educación Superior. Secretaría de Investigación, Innovación y Educación Superior (SIIES). https://siies.yucatan.gob.mx/seguimiento-y-evaluacion/</t>
  </si>
  <si>
    <t>Oficio de aceptación. Departamento de Registro y Certificación. Dirección de Servicio Profesional. Dirección General de Educación Superior. Secretaría de Investigación, Innovación y Educación Superior (SIIES).  https://siies.yucatan.gob.mx/seguimiento-y-evaluacion/</t>
  </si>
  <si>
    <t>Mide la proporción de programas educativos que cumplen con los requisitos de la convocatoria para la evaluación y otorgamiento del dictamen de Registro de Validez Oficial de programas educativos (RVOE).</t>
  </si>
  <si>
    <t>Mide la proporción de docentes que recibieron apoyo para estudios de posgrado y lo concluyeron. Se entiende por apoyo: descarga horaria, pago de matrícula, pago de titulación, apoyos económicos para elaboración de documento recepcional para la titulación.</t>
  </si>
  <si>
    <t>Suma del costo por alumno de las Instituciones de Educación Superior Públicas</t>
  </si>
  <si>
    <t>Total de Instituciones de Educación Superior Públicas</t>
  </si>
  <si>
    <t>Con información del Registro de las Finanzas Públicas Estatales, Información financiera, Información financiera del sector paraestatal. Secretaría de Administración y Finanzas. https://transparencia.yucatan.gob.mx/informes.php?id=informes_paraestatales&amp;p=2018_2024 y los Registros de la Estadística 911 en el nivel superior. Departamento de Sistemas de Información y Gestión Educativa. Dirección de Planeación. Secretaría de Educación del Gobierno del Estado de Yucatán (SEGEY).Concentrado en: https://siies.yucatan.gob.mx/seguimiento-y-evaluacion/</t>
  </si>
  <si>
    <t>Registro de Instituciones de Educación Superior. Coordinación de Gestión Académica y Proyectos. Dirección General de Educación Superior. Secretaría de Investigación, Innovación y Educación Superior (SIIES) https://siies.yucatan.gob.mx/seguimiento-y-evaluacion/</t>
  </si>
  <si>
    <t>Pesos/Alumno</t>
  </si>
  <si>
    <t>Publicación "Principales cifras, Sistema Educativo de los Estados Unidos Mexicanos". Secretaría de Educación Pública, Dirección General, Planeación, Información Estadística e Indicadores Educativos. https://www.planeacion.sep.gob.mx/estadisticaeindicadores.aspx</t>
  </si>
  <si>
    <t xml:space="preserve">Abandono escolar en educación superior </t>
  </si>
  <si>
    <t>Porcentaje</t>
  </si>
  <si>
    <t>Es la proporción de alumnos que reciben el servicio de apoyo y permanecen en el programa educativo en que están matriculados. Estos servicios se refieren a descuentos en colegiaturas, créditos educativos, exenciones de pago, apoyo económico para hospedaje, becas económicas para educación superior, apoyo alimenticio, becas empresariales o por apoyo privado. Este apoyo lo reciben los estudiantes en situación vulnerable económica, de excelencia académica y deportiva.</t>
  </si>
  <si>
    <t>Es la proporción de alumnos que reciben el servicio de apoyo para actividades académicas complementarias y permanecen en el programa educativo en que están matriculados. Estos servicios se refiere a las actividades como: congresos, talleres, conferencias, visitas empresariales o de prácticas. Este apoyo lo reciben los estudiantes regulares. La utilidad de este indicador es fomentar la permanencia de los estudiantes de instituciones de educación superior.</t>
  </si>
  <si>
    <t>Total de egresados</t>
  </si>
  <si>
    <t>Porcentaje de egresados titulados</t>
  </si>
  <si>
    <t>Es la proporción de egresados que obtienen el título correspondiente. Los servicios de titulación son proporcionados por las Instituciones de Educación Superior.</t>
  </si>
  <si>
    <t>Porcentaje de egresados con seguimiento para titulación</t>
  </si>
  <si>
    <t>Total de egresados con seguimiento para titulación</t>
  </si>
  <si>
    <t>Total de egresados con seguimiento que obtienen su título</t>
  </si>
  <si>
    <t>Es la proporción de egresados que reciben seguimiento para su titulación y obtienen el título correspondiente. El seguimiento consiste en asesoría para la elaboración de su trabajo recepcional o la culminación de la modalidad elegida para su titulación. Este seguimiento es realizado por las instituciones de educación superior.</t>
  </si>
  <si>
    <t>Es la proporción de alumnos aprueban los cursos de formación de competencias. Estos cursos de formacion de competencias son impartidos por las instituciones de educación superior.</t>
  </si>
  <si>
    <t>Mide la proporción de solicitudes de beca de educación superior del programa becas de Educación Superior para Hijos de Policías y del programa becas de Excelencia Académica, Artística y Deportiva que son autorizadas con respecto a las recibidas</t>
  </si>
  <si>
    <t xml:space="preserve">Acervo de la tradición cultural consultada. </t>
  </si>
  <si>
    <r>
      <t xml:space="preserve">Porcentaje de libros publicados </t>
    </r>
    <r>
      <rPr>
        <b/>
        <sz val="8"/>
        <color rgb="FF000000"/>
        <rFont val="Barlow"/>
      </rPr>
      <t>(NO APLICA PARA 2022)</t>
    </r>
  </si>
  <si>
    <r>
      <t xml:space="preserve">Variación de publicaciones realizadas al año </t>
    </r>
    <r>
      <rPr>
        <b/>
        <sz val="8"/>
        <color rgb="FF000000"/>
        <rFont val="Barlow"/>
      </rPr>
      <t>(NO APLICA PARA 2022)</t>
    </r>
  </si>
  <si>
    <r>
      <t xml:space="preserve">Porcentaje de acuerdos establecidos en los convenios de vinculación cumplidos </t>
    </r>
    <r>
      <rPr>
        <b/>
        <sz val="8"/>
        <color rgb="FF000000"/>
        <rFont val="Barlow"/>
      </rPr>
      <t>(NO APLICA PARA 2022)</t>
    </r>
  </si>
  <si>
    <t>Registros de la estadística 911 en el nivel superior. Departamento de Sistemas de Información y Gestión Educativa. Dirección de Planeación. Secretaría de Educación del Gobierno del Estado de Yucatán (SEGEY). https://siies.yucatan.gob.mx/seguimiento-y-evaluacion/</t>
  </si>
  <si>
    <t>Registros de la estadística 911 en el nivel superior. Departamento de Sistemas de Información y Gestión Educativa. Dirección de Planeación. Secretaría de Educación del Gobierno del Estado de Yucatán (SEGEY). https://siies.yucatan.gob.mx/seguimiento-y-eval</t>
  </si>
  <si>
    <t>Padrón de beneficiarios. Instituciones de Educación Superior Públicas (no incluye sistema autónomo y federal).  
Documento interno. Plantilla Docente. Departamento de Recursos Humanos. Instituciones de Educación Superior Publicas (no incluye sistema autónomo y federal)
https://siies.yucatan.gob.mx/seguimiento-y-eval</t>
  </si>
  <si>
    <t>Documento interno. Plantilla Docente. Departamento de Recursos Humanos. Instituciones de Educación Superior Publicas (no incluye sistema autónomo y federal)
https://siies.yucatan.gob.mx/seguimiento-y-eval</t>
  </si>
  <si>
    <t>Padrón de beneficiarios. Instituciones de Educación Superior Públicas (no incluye sistema autónomo y federal).  
https://siies.yucatan.gob.mx/seguimiento-y-eval</t>
  </si>
  <si>
    <t>Documento interno. Registro solicitudes. Departamento de Recursos Humanos. Instituciones de Educación Superior Publicas (no incluye sistema autónomo y federal)</t>
  </si>
  <si>
    <t>Documento interno. Registro de solicitudes. Departamento de Recursos Humanos. Instituciones de Educación Superior Publicas (no incluye sistema autónomo y federal).
https://siies.yucatan.gob.mx/seguimiento-y-eval</t>
  </si>
  <si>
    <t>Documento interno. Registro de solicitudes. Departamento de Recursos Humanos. Instituciones de Educación Superior Publicas (no incluye sistema autónomo y federal)/Padrón de beneficiarios. Instituciones de Educación Superior Públicas (no incluye sistema autónomo y federal) https://siies.yucatan.gob.mx/seguimiento-y-eval</t>
  </si>
  <si>
    <t>Padrón de beneficiarios. Departamento de Capital Humano. Dirección General de Investigación e Innovación. Secretaría de Investigación Innovación y Educación Superior (SIIES). https://siies.yucatan.gob.mx/seguimiento-y-eval</t>
  </si>
  <si>
    <t>Documento interno, registro de solicitudes de apoyo. Departamento de Capital Humano. Dirección General de Investigación e Innovación. Secretaría de Investigación Innovación y Educación Superior (SIIES).  https://siies.yucatan.gob.mx/seguimiento-y-eval</t>
  </si>
  <si>
    <t>Padrón de beneficiarios. Departamento de Capital Humano. Dirección General de Investigación e Innovación. Secretaría de Investigación Innovación y Educación Superior (SIIES)/Documento interno, registro de solicitudes de apoyo. Departamento de Capital Humano. Dirección General de Investigación e Innovación. Secretaría de Investigación Innovación y Educación Superior (SIIES).  https://siies.yucatan.gob.mx/seguimiento-y-eval</t>
  </si>
  <si>
    <t>Porcentaje de estancias cortas concluidas</t>
  </si>
  <si>
    <t>Total de estancias cortas realizadas.</t>
  </si>
  <si>
    <t>Estancia</t>
  </si>
  <si>
    <t>Mide la proporción de estancias cortas concluidas, respecto de las realizadas. Al término de cada estancia corta el beneficiario entrega un informe de resultados.</t>
  </si>
  <si>
    <t>Total de estancias cortas concluidas y que cuentan con informe de resultados</t>
  </si>
  <si>
    <t>Reporte cumplimiento intercambios académicos. Departamento de Capital Humano. Dirección General de Investigación e Innovación. Secretaría de Investigación Innovación y Educación Superior (SIIES).  https://siies.yucatan.gob.mx/seguimiento-y-eval</t>
  </si>
  <si>
    <t>Reporte cumplimiento intercambios académicos. Departamento de Capital Humano. Dirección General de Investigación e Innovación. Secretaría de Investigación Innovación y Educación Superior(SIIES). https://siies.yucatan.gob.mx/seguimiento-y-eval</t>
  </si>
  <si>
    <t>Padrón de los beneficiarios. Departamento de Capital Humano. Dirección General de Investigación e Innovación. Secretaría de Investigación Innovación y Educación Superior (SIIES). https://siies.yucatan.gob.mx/seguimiento-y-eval</t>
  </si>
  <si>
    <t>Mide la proporción de apoyos económicos para transporte que se entrega a los beneficiarios de la beca Conacyt de posgrado al extranjero que concluyen con una estancia local.</t>
  </si>
  <si>
    <t>Documentos internos, solicitud de apoyo. Departamento de Capital Humano. Dirección General de Investigación e Innovación. Secretaría de Investigación Innovación y Educación Superior (SIIES). https://siies.yucatan.gob.mx/seguimiento-y-eval</t>
  </si>
  <si>
    <t>Con información del Consejo Nacional de Ciencia y Tecnología. Convocatorias y Resultados Conacyt. https://www.conacyt.gob.mx/index.php/el-conacyt/convocatorias-y-resultados-conacyt
 https://siies.yucatan.gob.mx/seguimiento-y-eval</t>
  </si>
  <si>
    <t>Consejo Nacional de Ciencia y Tecnología. Convocatorias y Resultados Conacyt. https://www.conacyt.gob.mx/index.php/el-conacyt/convocatorias-y-resultados-conacyt
 https://siies.yucatan.gob.mx/seguimiento-y-eval</t>
  </si>
  <si>
    <t>Datos consultados a traves de la plataforma Conacyt. Departamento de Capital Humano. Dirección General de Investigación e Innovación. Secretaría de Investigación Innovación y Educación Superior (SIIES).  https://siies.yucatan.gob.mx/seguimiento-y-eval</t>
  </si>
  <si>
    <t>Documentos internos, informe de estancia local. Departamento de Capital Humano. Dirección General de Investigación e Innovación. Secretaría de Investigación Innovación y Educación Superior (SIIES). https://siies.yucatan.gob.mx/seguimiento-y-eval</t>
  </si>
  <si>
    <t>Convenios formalizados. Departamento de Capital Humano. Dirección General de Investigación e Innovación. Secretaría de Investigación Innovación y Educación Superior (SIIES). https://siies.yucatan.gob.mx/seguimiento-y-eval</t>
  </si>
  <si>
    <t>Reporte de transferencias. Departamento de Capital Humano. Dirección General de Investigación e Innovación. Secretaría de Investigación, Innovación y Educación Superior (SIIES). https://siies.yucatan.gob.mx/seguimiento-y-eval</t>
  </si>
  <si>
    <r>
      <t>Porcentaje de solicitudes de apoyos económicos para vinculación con instituciones nacionales e internacionales autorizadas.  (</t>
    </r>
    <r>
      <rPr>
        <b/>
        <sz val="8"/>
        <color rgb="FF000000"/>
        <rFont val="Barlow"/>
      </rPr>
      <t>NO APLICA PARA 2022</t>
    </r>
    <r>
      <rPr>
        <sz val="8"/>
        <color rgb="FF000000"/>
        <rFont val="Barlow"/>
      </rPr>
      <t>)</t>
    </r>
  </si>
  <si>
    <t>Convenios formalizados. Departamento de Capital Humano. Dirección General de Investigación e Innovación. Secretaría de Investigación Innovación y Educación Superior (SIIES).  https://siies.yucatan.gob.mx/seguimiento-y-eval</t>
  </si>
  <si>
    <t>Documentos internos, registro de solicitudes. Departamento de Capital Humano. Dirección General de Investigación e Innovación. Secretaría de Investigación Innovación y Educación Superior (SIIES).  https://siies.yucatan.gob.mx/seguimiento-y-eval</t>
  </si>
  <si>
    <t>Documentos internos, registro de solicitudes. Departamento de Capital Humano. Dirección General de Investigación e Innovación. Secretaría de Investigación Innovación y Educación Superior (SIIES). https://siies.yucatan.gob.mx/seguimiento-y-eval</t>
  </si>
  <si>
    <t>Documentos internos, informes. Departamento de Capital Humano. Dirección General de Investigación e Innovación. Secretaría de Investigación Innovación y Educación Superior (SIIES). https://siies.yucatan.gob.mx/seguimiento-y-eval</t>
  </si>
  <si>
    <t>ENERO-MARZO</t>
  </si>
  <si>
    <t>VALOR TRIMESTRE 1
2022</t>
  </si>
  <si>
    <t>Total de docentes beneficiados con apoyo para estudios de posgrado.</t>
  </si>
  <si>
    <t>Total de egresados de licenciatura que obtienen una beca Conacyt de posgrado al extranjero</t>
  </si>
  <si>
    <r>
      <t xml:space="preserve">Porcentaje de empresas de base tecnológica creadas a partir de una beca económica </t>
    </r>
    <r>
      <rPr>
        <b/>
        <sz val="8"/>
        <color rgb="FF000000"/>
        <rFont val="Barlow"/>
      </rPr>
      <t>(NO APLICA PARA 2022)</t>
    </r>
  </si>
  <si>
    <r>
      <t>Porcentaje de becas económicas otorgadas para la incorporación de maestros y doctores a la industria (</t>
    </r>
    <r>
      <rPr>
        <b/>
        <sz val="8"/>
        <color rgb="FF000000"/>
        <rFont val="Barlow"/>
      </rPr>
      <t>NO APLICA PARA 2022</t>
    </r>
    <r>
      <rPr>
        <sz val="8"/>
        <color rgb="FF000000"/>
        <rFont val="Barlow"/>
      </rPr>
      <t>)</t>
    </r>
  </si>
  <si>
    <r>
      <t>Porcentaje de becas económicas de investigación entregadas (</t>
    </r>
    <r>
      <rPr>
        <b/>
        <sz val="8"/>
        <color rgb="FF000000"/>
        <rFont val="Barlow"/>
      </rPr>
      <t>NO APLICA PARA 2022</t>
    </r>
    <r>
      <rPr>
        <sz val="8"/>
        <color rgb="FF000000"/>
        <rFont val="Barlow"/>
      </rPr>
      <t>)</t>
    </r>
  </si>
  <si>
    <r>
      <t xml:space="preserve">Porcentaje de apoyos económicas para estancias académicas y de investigación entregadas </t>
    </r>
    <r>
      <rPr>
        <b/>
        <sz val="8"/>
        <color rgb="FF000000"/>
        <rFont val="Barlow"/>
      </rPr>
      <t>(NO APLICA PARA 2022)</t>
    </r>
  </si>
  <si>
    <r>
      <t xml:space="preserve">Porcentaje de apoyos económicos para registros de propiedad intelectual e industrial entregados </t>
    </r>
    <r>
      <rPr>
        <b/>
        <sz val="8"/>
        <color rgb="FF000000"/>
        <rFont val="Barlow"/>
      </rPr>
      <t>(NO APLICA PARA 2022)</t>
    </r>
  </si>
  <si>
    <r>
      <t xml:space="preserve">Porcentaje de convocatorias de impulso a la investigación e innovación emitidas  </t>
    </r>
    <r>
      <rPr>
        <b/>
        <sz val="8"/>
        <color rgb="FF000000"/>
        <rFont val="Barlow"/>
      </rPr>
      <t>(NO APLICA PARA 2022)</t>
    </r>
  </si>
  <si>
    <r>
      <t>Porcentaje de beneficiarios Maestros y Doctores que cumplen con el programa</t>
    </r>
    <r>
      <rPr>
        <b/>
        <sz val="8"/>
        <color rgb="FF000000"/>
        <rFont val="Barlow"/>
      </rPr>
      <t xml:space="preserve"> (NO APLICA PARA 2022)</t>
    </r>
  </si>
  <si>
    <r>
      <t>Porcentaje de propuestas de Maestros y Doctores aprobadas  (</t>
    </r>
    <r>
      <rPr>
        <b/>
        <sz val="8"/>
        <color rgb="FF000000"/>
        <rFont val="Barlow"/>
      </rPr>
      <t>NO APLICA PARA 2022</t>
    </r>
    <r>
      <rPr>
        <sz val="8"/>
        <color rgb="FF000000"/>
        <rFont val="Barlow"/>
      </rPr>
      <t>)</t>
    </r>
  </si>
  <si>
    <r>
      <t>Porcentaje de convocatorias Maestros y Doctores emitidas (</t>
    </r>
    <r>
      <rPr>
        <b/>
        <sz val="8"/>
        <color rgb="FF000000"/>
        <rFont val="Barlow"/>
      </rPr>
      <t>NO APLICA PARA 2022</t>
    </r>
    <r>
      <rPr>
        <sz val="8"/>
        <color rgb="FF000000"/>
        <rFont val="Barlow"/>
      </rPr>
      <t>)</t>
    </r>
  </si>
  <si>
    <r>
      <t xml:space="preserve">Porcentaje de beneficiarios IncubaTic que cumplen con el programa </t>
    </r>
    <r>
      <rPr>
        <b/>
        <sz val="8"/>
        <color rgb="FF000000"/>
        <rFont val="Barlow"/>
      </rPr>
      <t>(NO APLICA PARA 2022)</t>
    </r>
  </si>
  <si>
    <r>
      <t>Porcentaje de propuestas IncubaTic aprobadas (</t>
    </r>
    <r>
      <rPr>
        <b/>
        <sz val="8"/>
        <color rgb="FF000000"/>
        <rFont val="Barlow"/>
      </rPr>
      <t>NO APLICA PARA 2022</t>
    </r>
    <r>
      <rPr>
        <sz val="8"/>
        <color rgb="FF000000"/>
        <rFont val="Barlow"/>
      </rPr>
      <t>)</t>
    </r>
  </si>
  <si>
    <r>
      <t>Porcentaje de convocatorias IncubaTic emitidas (</t>
    </r>
    <r>
      <rPr>
        <b/>
        <sz val="8"/>
        <color rgb="FF000000"/>
        <rFont val="Barlow"/>
      </rPr>
      <t>NO APLICA PARA 2022</t>
    </r>
    <r>
      <rPr>
        <sz val="8"/>
        <color rgb="FF000000"/>
        <rFont val="Barlow"/>
      </rPr>
      <t>)</t>
    </r>
  </si>
  <si>
    <r>
      <t xml:space="preserve"> Porcentaje de convocatorias Redes de Gestión emitidas (</t>
    </r>
    <r>
      <rPr>
        <b/>
        <sz val="8"/>
        <color rgb="FF000000"/>
        <rFont val="Barlow"/>
      </rPr>
      <t>NO APLICA PARA 2022)</t>
    </r>
  </si>
  <si>
    <r>
      <t xml:space="preserve"> Porcentaje de solicitudes de becas de investigación autorizadas (</t>
    </r>
    <r>
      <rPr>
        <b/>
        <sz val="8"/>
        <color rgb="FF000000"/>
        <rFont val="Barlow"/>
      </rPr>
      <t>NO APLICA PARA 2022)</t>
    </r>
  </si>
  <si>
    <r>
      <t xml:space="preserve">Porcentaje de actividades de investigación con seguimiento </t>
    </r>
    <r>
      <rPr>
        <b/>
        <sz val="8"/>
        <color rgb="FF000000"/>
        <rFont val="Barlow"/>
      </rPr>
      <t>(NO APLICA PARA 2022)</t>
    </r>
  </si>
  <si>
    <r>
      <t xml:space="preserve">Porcentaje de convocatorias Redes de Gestión emitidas </t>
    </r>
    <r>
      <rPr>
        <b/>
        <sz val="8"/>
        <color rgb="FF000000"/>
        <rFont val="Barlow"/>
      </rPr>
      <t>(NO APLICA PARA 2022)</t>
    </r>
  </si>
  <si>
    <r>
      <t xml:space="preserve"> Porcentaje de convocatorias SIIDETEY emitidas </t>
    </r>
    <r>
      <rPr>
        <b/>
        <sz val="8"/>
        <color rgb="FF000000"/>
        <rFont val="Barlow"/>
      </rPr>
      <t>(NO APLICA PARA 2022)</t>
    </r>
  </si>
  <si>
    <r>
      <t xml:space="preserve">Porcentaje de solicitudes SIIDETEY para estancias académicas y de investigación autorizadas  </t>
    </r>
    <r>
      <rPr>
        <b/>
        <sz val="8"/>
        <color rgb="FF000000"/>
        <rFont val="Barlow"/>
      </rPr>
      <t>(NO APLICA PARA 2022)</t>
    </r>
  </si>
  <si>
    <r>
      <t xml:space="preserve">Porcentaje de estancias en seguimiento </t>
    </r>
    <r>
      <rPr>
        <b/>
        <sz val="8"/>
        <color rgb="FF000000"/>
        <rFont val="Barlow"/>
      </rPr>
      <t>(NO APLICA PARA 2022)</t>
    </r>
  </si>
  <si>
    <r>
      <t xml:space="preserve">Porcentaje de convocatorias SIIDETEY emitidas </t>
    </r>
    <r>
      <rPr>
        <b/>
        <sz val="8"/>
        <color rgb="FF000000"/>
        <rFont val="Barlow"/>
      </rPr>
      <t>(NO APLICA PARA 2022)</t>
    </r>
  </si>
  <si>
    <r>
      <t xml:space="preserve">Porcentaje de solicitudes para registros de propiedad intelectual e industrial autorizados  </t>
    </r>
    <r>
      <rPr>
        <b/>
        <sz val="8"/>
        <color rgb="FF000000"/>
        <rFont val="Barlow"/>
      </rPr>
      <t>(NO APLICA PARA 2022)</t>
    </r>
  </si>
  <si>
    <r>
      <t xml:space="preserve">Porcentaje de registros en seguimiento </t>
    </r>
    <r>
      <rPr>
        <b/>
        <sz val="8"/>
        <color rgb="FF000000"/>
        <rFont val="Barlow"/>
      </rPr>
      <t>(NO APLICA PARA 2022)</t>
    </r>
  </si>
  <si>
    <t xml:space="preserve">Porcentaje de apoyos económicos para vinculación con instituciones nacionales e internacionales para la formación de capital humano otorgados. </t>
  </si>
  <si>
    <t xml:space="preserve">Porcentaje de convenios de vinculación con instituciones de educación superior nacionales e internacionales formalizados. </t>
  </si>
  <si>
    <t>debe ser 77.2 LB y meta de 77.7</t>
  </si>
  <si>
    <t>Publicación Principales cifras, Sistema Educativo de los Estados Unidos Mexicanos. Secretaría de Educación Pública, Dirección General, Planeación, Información Estadística e Indicadores Educativos. https://www.planeacion.sep.gob.mx/estadisticaeindicadores.aspx</t>
  </si>
  <si>
    <t>Reporte de Presupuesto. Secretaría de Investigación, Innovación y Educación Superior (SIIES).</t>
  </si>
  <si>
    <t>Reporte de Presupuesto. Secretaría de Investigación, Innovación y Educación Superior (SIIES).L239</t>
  </si>
  <si>
    <t>Total del gasto corriente ejercido en el eje (Cap. 1000, 2000, 3000, 4000 se excluyen partidas de 4000 destinadas a bienes muebles, inmuebles e intangibles e inversión pública)</t>
  </si>
  <si>
    <t>Total del gasto en bienes muebles, inmuebles e intangibles e inversión pública en el eje</t>
  </si>
  <si>
    <t>Total presupuesto ejercido en servicios personales</t>
  </si>
  <si>
    <t>Total presupuesto ejercido en gasto corriente (Cap. 1000, 2000, 3000, 4000 se excluyen partidas de 4000 destinadas a bienes muebles, inmuebles e intangibles e inversión pública)</t>
  </si>
  <si>
    <t>Total presupuesto ejercido en materiales y suministros</t>
  </si>
  <si>
    <t>Total presupuesto ejercido en servicios generales</t>
  </si>
  <si>
    <t>Total presupuesto ejercido en asignaciones, subsidios y otras ayudas</t>
  </si>
  <si>
    <t>Mide en proporción los recursos ejercidos del gasto corriente de las dependencias y entidades del eje 6 Innovación, conocimiento y tecnología destinados a cubrir los gastos en asignaciones, subsidios y otras ayudas del clasificador por objeto del gasto según CONAC.</t>
  </si>
  <si>
    <t>Total presupuesto ejercido en bienes muebles, inmuebles e intangibles</t>
  </si>
  <si>
    <t>Mide en proporción los recursos del gasto de capital de las dependencias y entidades del eje 6 Innovación, conocimiento y tecnología destinados a cubrir los gastos en bienes muebles, inmuebles e intangibles del clasificador por objeto del gasto según CONAC.</t>
  </si>
  <si>
    <t>Total presupuesto ejercido en inversión pública</t>
  </si>
  <si>
    <t>Porcentaje de apoyos para la movilidad internacional entregados</t>
  </si>
  <si>
    <t>Total de apoyos para la movilidad internacional entregados</t>
  </si>
  <si>
    <t>Total de apoyos para la movilidad internacional autorizados</t>
  </si>
  <si>
    <t xml:space="preserve">Mide la proporción de alumnos de educación superior, que fueron beneficiados con un apoyo para la movilidad internacional. </t>
  </si>
  <si>
    <t>Padrón de beneficiarios. Dirección General de Investigación e Innovación. Secretaría de Investigación, Innovación y Educación Superior (SIIES). 
https://siies.yucatan.gob.mx/seguimiento-y-evaluacion/</t>
  </si>
  <si>
    <t>Registro Administrativo. Dirección General de Investigación e Innovación. Secretaría de Investigación, Innovación y Educación Superior (SIIES). https://siies.yucatan.gob.mx/seguimiento-y-evaluacion/</t>
  </si>
  <si>
    <t>Padrón de beneficiarios. Dirección General de Investigación e Innovación. Secretaría de Investigación, Innovación y Educación Superior (SIIES). 
Registro Administrativo. Dirección General de Investigación e Innovación. Secretaría de Investigación, Innovación y Educación Superior (SIIES). https://siies.yucatan.gob.mx/seguimiento-y-evaluacion/</t>
  </si>
  <si>
    <t>Porcentaje de alumnos de educación superior que solicitan apoyo para movilidad internacional a través de la convocatoria.</t>
  </si>
  <si>
    <t>Total de alumnos de educación superior que presentan una solicitud de apoyo para movilidad internacional a través de la convocatoria</t>
  </si>
  <si>
    <t xml:space="preserve">Mide la cantidad de alumnos de educación superior en el estado de Yucatán que presentan una solicitud para realizar movilidad internacional a través de la convocatoria emitida. </t>
  </si>
  <si>
    <t>Registro administrativo de Movilidad Internacional. Dirección General de Investigación e Innovación. Secretaría de Investigación, Innovación y Educación Superior (SIIES). 
https://siies.yucatan.gob.mx/seguimiento-y-evaluacion/</t>
  </si>
  <si>
    <t>Registro administrativo de Movilidad Internacional. Dirección General de Investigación e Innovación. Secretaría de Investigación, Innovación y Educación Superior (SIIES). 
Registros de la estadística 911 en el nivel superior. Departamento de Sistemas de Información y Gestión Educativa. Dirección de Planeación. Secretaría de Educación del Gobierno del Estado de Yucatán (SEGEY). https://siies.yucatan.gob.mx/seguimiento-y-evaluacion/</t>
  </si>
  <si>
    <t>Porcentaje de solicitudes para la movilidad internacional de alumnos de educación superior autorizadas.</t>
  </si>
  <si>
    <t>Total de solicitudes de movilidad internacional de alumnos de educación superior autorizadas</t>
  </si>
  <si>
    <t>Total de solicitudes de movilidad internacional de alumnos de educación superior recibidas</t>
  </si>
  <si>
    <t>Mide la cantidad de solicitudes de movilidad internacional para alumnos de educación superior que son autorizadas. Las solicitudes de movilidad internacional son recibidas mediante la convocatoria emitida</t>
  </si>
  <si>
    <t>Porcentaje de alumnos en movilidad internacional con seguimiento.</t>
  </si>
  <si>
    <t>Total de alumnos beneficiados con apoyo para la movilidad internacional que cuentan con un documento de participación</t>
  </si>
  <si>
    <t>Total de alumnos beneficiados con apoyo para la movilidad internacional</t>
  </si>
  <si>
    <t>Mide la cantidad de beneficiarios del programa de movilidad internacional que se encuentran en seguimiento. Para el seguimiento las Instituciones de Educación Superior Internacionales entregan a la Dirección General de Investigación e Innovación un documento de participación de los alumnos.</t>
  </si>
  <si>
    <t>Registro Administrativo. Dirección General de Investigación e Innovación. Secretaría de Investigación, Innovación y Educación Superior (SIIES). 
Padrón de beneficiarios. Dirección General de Investigación e Innovación. Secretaría de Investigación, Innovación y Educación Superior (SIIES). 
https://siies.yucatan.gob.mx/seguimiento-y-evaluacion/</t>
  </si>
  <si>
    <t>Porcentaje de equipos tecnológicos entregados.</t>
  </si>
  <si>
    <t>Total de equipo tecnológico entregado</t>
  </si>
  <si>
    <t>Total de equipo tecnológico autorizado para su entrega</t>
  </si>
  <si>
    <t>Mide la proporción de docentes y alumnos de educación superior, que fueron beneficiados con un equipo tecnológico</t>
  </si>
  <si>
    <t>Equipo</t>
  </si>
  <si>
    <t>Registro administrativo programa de equipos tecnológicos. Departamento de becas. Dirección General de Educación Superior. Secretaría de Investigación, Innovación y Educación Superior (SIIES). https://siies.yucatan.gob.mx/seguimiento-y-evaluacion/</t>
  </si>
  <si>
    <t>Porcentaje de docentes y alumnos de educación superior que solicitan un equipo tecnológico a tráves de la convocatoria.</t>
  </si>
  <si>
    <t>Total de docentes y alumnos de educación superior que presentan una solicitud de equipo tecnológico a través de la convocatoria</t>
  </si>
  <si>
    <t>Total de docentes y alumnos matriculados en instituciones de nivel superior (incluye posgrados)</t>
  </si>
  <si>
    <t xml:space="preserve">Mide la cantidad de docentes y alumnos de educación superior en el estado de Yucatán que presentan una solicitud para equipo tecnológico a través de la convocatoria emitida. </t>
  </si>
  <si>
    <t>Registro administrativo programa de equipos tecnológicos. Departamento de becas. Dirección General de Educación Superior. Secretaría de Investigación, Innovación y Educación Superior (SIIES). 
Registros de la estadística 911 en el nivel superior. Departamento de Sistemas de Información y Gestión Educativa. Dirección de Planeación. Secretaría de Educación del Gobierno del Estado de Yucatán (SEGEY). https://siies.yucatan.gob.mx/seguimiento-y-evaluacion/</t>
  </si>
  <si>
    <t>Porcentaje de solicitudes para equipo tecnológico autorizados.</t>
  </si>
  <si>
    <t>Total de solicitudes para equipo tecnológico de docentes y alumnos de educación superior autorizadas</t>
  </si>
  <si>
    <t>Total de solicitudes para equipo tecnológico de docentes y alumnos de educación superior recibidas</t>
  </si>
  <si>
    <t>Mide la cantidad de solicitudes de equipo tecnológico para docentes y alumnos de educación superior que son autorizadas. Las solicitudes de equipo tecnológico son recibidas mediante la convocatoria emitida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</si>
</sst>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rgb="FF000000"/>
      <name val="Barlow"/>
    </font>
    <font>
      <sz val="8"/>
      <color theme="1"/>
      <name val="Barlow"/>
    </font>
    <font>
      <sz val="11"/>
      <color theme="1"/>
      <name val="Calibri"/>
      <family val="2"/>
      <scheme val="minor"/>
    </font>
    <font>
      <sz val="10"/>
      <name val="Arial"/>
      <family val="2"/>
    </font>
    <font>
      <b/>
      <sz val="8"/>
      <color rgb="FF000000"/>
      <name val="Barlow"/>
    </font>
    <font>
      <b/>
      <sz val="9"/>
      <color indexed="81"/>
      <name val="Tahoma"/>
      <family val="2"/>
    </font>
    <font>
      <sz val="9"/>
      <color indexed="81"/>
      <name val="Tahoma"/>
      <family val="2"/>
    </font>
    <font>
      <b/>
      <sz val="9"/>
      <color rgb="FFFF0000"/>
      <name val="Calibri"/>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7" fillId="0" borderId="0"/>
    <xf numFmtId="0" fontId="6" fillId="0" borderId="0"/>
    <xf numFmtId="0" fontId="12" fillId="0" borderId="0" applyNumberFormat="0" applyFill="0" applyBorder="0" applyAlignment="0" applyProtection="0"/>
  </cellStyleXfs>
  <cellXfs count="49">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0" borderId="1" xfId="0" applyFont="1" applyBorder="1" applyAlignment="1">
      <alignment horizontal="left" vertical="center" wrapText="1"/>
    </xf>
    <xf numFmtId="2" fontId="4" fillId="3" borderId="2"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164" fontId="4" fillId="3"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3" fillId="0" borderId="3" xfId="0" applyFont="1" applyFill="1" applyBorder="1" applyAlignment="1">
      <alignment horizontal="center" vertical="center"/>
    </xf>
    <xf numFmtId="0" fontId="11" fillId="0" borderId="0" xfId="0" applyFont="1" applyFill="1" applyBorder="1" applyAlignment="1">
      <alignment horizontal="center" vertical="center" wrapText="1"/>
    </xf>
    <xf numFmtId="4" fontId="0" fillId="0" borderId="0" xfId="0" applyNumberFormat="1" applyFill="1" applyAlignment="1">
      <alignment horizontal="left" vertical="center"/>
    </xf>
    <xf numFmtId="0" fontId="0" fillId="0" borderId="0" xfId="0" applyFill="1" applyAlignment="1">
      <alignment horizontal="left" vertical="center" wrapText="1"/>
    </xf>
    <xf numFmtId="0" fontId="2" fillId="5"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3" fillId="0" borderId="1" xfId="3"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4</xdr:col>
      <xdr:colOff>1593094</xdr:colOff>
      <xdr:row>4</xdr:row>
      <xdr:rowOff>117431</xdr:rowOff>
    </xdr:to>
    <xdr:pic>
      <xdr:nvPicPr>
        <xdr:cNvPr id="2" name="Imagen 1" descr="CICYT - CICYT">
          <a:extLst>
            <a:ext uri="{FF2B5EF4-FFF2-40B4-BE49-F238E27FC236}">
              <a16:creationId xmlns:a16="http://schemas.microsoft.com/office/drawing/2014/main" xmlns=""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0"/>
          <a:ext cx="4828912" cy="87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M533"/>
  <sheetViews>
    <sheetView tabSelected="1" zoomScale="84" zoomScaleNormal="84" workbookViewId="0">
      <pane ySplit="9" topLeftCell="A10" activePane="bottomLeft" state="frozen"/>
      <selection pane="bottomLeft" activeCell="O15" sqref="O14:O15"/>
    </sheetView>
  </sheetViews>
  <sheetFormatPr baseColWidth="10" defaultRowHeight="15" x14ac:dyDescent="0.25"/>
  <cols>
    <col min="1" max="1" width="11.42578125" style="2"/>
    <col min="2" max="2" width="16.28515625" style="2" customWidth="1"/>
    <col min="3" max="3" width="12" style="2" customWidth="1"/>
    <col min="4" max="4" width="9.28515625" style="2" customWidth="1"/>
    <col min="5" max="5" width="28.28515625" style="3" customWidth="1"/>
    <col min="6" max="6" width="28.42578125" style="3" customWidth="1"/>
    <col min="7" max="7" width="74.85546875" style="3" customWidth="1"/>
    <col min="8" max="8" width="16.28515625" style="4" customWidth="1"/>
    <col min="9" max="11" width="13" style="3" customWidth="1"/>
    <col min="12" max="12" width="49.85546875" style="2" customWidth="1"/>
    <col min="13" max="13" width="15" style="2" customWidth="1"/>
    <col min="14" max="16384" width="11.42578125" style="2"/>
  </cols>
  <sheetData>
    <row r="4" spans="1:13" x14ac:dyDescent="0.25">
      <c r="H4" s="39"/>
    </row>
    <row r="7" spans="1:13" ht="21" x14ac:dyDescent="0.25">
      <c r="A7" s="1" t="s">
        <v>754</v>
      </c>
      <c r="F7" s="4"/>
      <c r="G7" s="4"/>
      <c r="H7" s="40"/>
      <c r="I7" s="4"/>
      <c r="J7" s="4"/>
      <c r="K7" s="4"/>
    </row>
    <row r="8" spans="1:13" ht="41.25" customHeight="1" x14ac:dyDescent="0.25">
      <c r="A8" s="25"/>
      <c r="B8" s="25"/>
      <c r="C8" s="25"/>
      <c r="D8" s="25"/>
      <c r="E8" s="25"/>
      <c r="F8" s="25"/>
      <c r="G8" s="25"/>
      <c r="H8" s="38"/>
      <c r="I8" s="25"/>
      <c r="J8" s="25"/>
      <c r="K8" s="25"/>
      <c r="M8" s="44" t="s">
        <v>839</v>
      </c>
    </row>
    <row r="9" spans="1:13" ht="36" x14ac:dyDescent="0.25">
      <c r="A9" s="5" t="s">
        <v>0</v>
      </c>
      <c r="B9" s="5" t="s">
        <v>1</v>
      </c>
      <c r="C9" s="5" t="s">
        <v>2</v>
      </c>
      <c r="D9" s="5" t="s">
        <v>3</v>
      </c>
      <c r="E9" s="5" t="s">
        <v>4</v>
      </c>
      <c r="F9" s="5" t="s">
        <v>5</v>
      </c>
      <c r="G9" s="5" t="s">
        <v>333</v>
      </c>
      <c r="H9" s="5" t="s">
        <v>753</v>
      </c>
      <c r="I9" s="5" t="s">
        <v>6</v>
      </c>
      <c r="J9" s="5" t="s">
        <v>731</v>
      </c>
      <c r="K9" s="5" t="s">
        <v>6</v>
      </c>
      <c r="L9" s="5" t="s">
        <v>7</v>
      </c>
      <c r="M9" s="41" t="s">
        <v>840</v>
      </c>
    </row>
    <row r="10" spans="1:13" s="17" customFormat="1" ht="22.5" x14ac:dyDescent="0.25">
      <c r="A10" s="8">
        <v>461</v>
      </c>
      <c r="B10" s="8" t="s">
        <v>8</v>
      </c>
      <c r="C10" s="8" t="s">
        <v>9</v>
      </c>
      <c r="D10" s="8">
        <v>20807</v>
      </c>
      <c r="E10" s="10" t="s">
        <v>805</v>
      </c>
      <c r="F10" s="10" t="s">
        <v>10</v>
      </c>
      <c r="G10" s="10" t="s">
        <v>334</v>
      </c>
      <c r="H10" s="8">
        <v>-997</v>
      </c>
      <c r="I10" s="8" t="s">
        <v>11</v>
      </c>
      <c r="J10" s="8">
        <v>-997</v>
      </c>
      <c r="K10" s="8" t="s">
        <v>11</v>
      </c>
      <c r="L10" s="10" t="s">
        <v>12</v>
      </c>
      <c r="M10" s="45">
        <v>-997</v>
      </c>
    </row>
    <row r="11" spans="1:13" s="18" customFormat="1" ht="22.5" x14ac:dyDescent="0.25">
      <c r="A11" s="9">
        <v>461</v>
      </c>
      <c r="B11" s="9" t="s">
        <v>8</v>
      </c>
      <c r="C11" s="9" t="s">
        <v>9</v>
      </c>
      <c r="D11" s="9">
        <v>20807</v>
      </c>
      <c r="E11" s="11" t="s">
        <v>10</v>
      </c>
      <c r="F11" s="11" t="s">
        <v>13</v>
      </c>
      <c r="G11" s="11"/>
      <c r="H11" s="9">
        <v>-997</v>
      </c>
      <c r="I11" s="9" t="s">
        <v>310</v>
      </c>
      <c r="J11" s="9">
        <v>-997</v>
      </c>
      <c r="K11" s="9" t="s">
        <v>310</v>
      </c>
      <c r="L11" s="11" t="s">
        <v>12</v>
      </c>
      <c r="M11" s="43"/>
    </row>
    <row r="12" spans="1:13" s="18" customFormat="1" ht="22.5" x14ac:dyDescent="0.25">
      <c r="A12" s="9">
        <v>461</v>
      </c>
      <c r="B12" s="9" t="s">
        <v>8</v>
      </c>
      <c r="C12" s="9" t="s">
        <v>9</v>
      </c>
      <c r="D12" s="9">
        <v>20807</v>
      </c>
      <c r="E12" s="11" t="s">
        <v>10</v>
      </c>
      <c r="F12" s="11" t="s">
        <v>14</v>
      </c>
      <c r="G12" s="11"/>
      <c r="H12" s="9">
        <v>-997</v>
      </c>
      <c r="I12" s="9" t="s">
        <v>310</v>
      </c>
      <c r="J12" s="9">
        <v>-997</v>
      </c>
      <c r="K12" s="9" t="s">
        <v>310</v>
      </c>
      <c r="L12" s="11" t="s">
        <v>12</v>
      </c>
      <c r="M12" s="43"/>
    </row>
    <row r="13" spans="1:13" s="17" customFormat="1" ht="22.5" x14ac:dyDescent="0.25">
      <c r="A13" s="8">
        <v>461</v>
      </c>
      <c r="B13" s="8" t="s">
        <v>15</v>
      </c>
      <c r="C13" s="8" t="s">
        <v>16</v>
      </c>
      <c r="D13" s="8">
        <v>20809</v>
      </c>
      <c r="E13" s="10" t="s">
        <v>804</v>
      </c>
      <c r="F13" s="10" t="s">
        <v>17</v>
      </c>
      <c r="G13" s="10" t="s">
        <v>335</v>
      </c>
      <c r="H13" s="8">
        <v>-997</v>
      </c>
      <c r="I13" s="8" t="s">
        <v>11</v>
      </c>
      <c r="J13" s="8">
        <v>-997</v>
      </c>
      <c r="K13" s="8" t="s">
        <v>11</v>
      </c>
      <c r="L13" s="10" t="s">
        <v>18</v>
      </c>
      <c r="M13" s="45">
        <v>-997</v>
      </c>
    </row>
    <row r="14" spans="1:13" s="18" customFormat="1" ht="22.5" x14ac:dyDescent="0.25">
      <c r="A14" s="9">
        <v>461</v>
      </c>
      <c r="B14" s="9" t="s">
        <v>15</v>
      </c>
      <c r="C14" s="9" t="s">
        <v>16</v>
      </c>
      <c r="D14" s="9">
        <v>20809</v>
      </c>
      <c r="E14" s="11" t="s">
        <v>17</v>
      </c>
      <c r="F14" s="11" t="s">
        <v>13</v>
      </c>
      <c r="G14" s="11"/>
      <c r="H14" s="9">
        <v>-997</v>
      </c>
      <c r="I14" s="9" t="s">
        <v>310</v>
      </c>
      <c r="J14" s="9">
        <v>-997</v>
      </c>
      <c r="K14" s="9" t="s">
        <v>310</v>
      </c>
      <c r="L14" s="11" t="s">
        <v>18</v>
      </c>
      <c r="M14" s="43"/>
    </row>
    <row r="15" spans="1:13" s="18" customFormat="1" ht="22.5" x14ac:dyDescent="0.25">
      <c r="A15" s="9">
        <v>461</v>
      </c>
      <c r="B15" s="9" t="s">
        <v>15</v>
      </c>
      <c r="C15" s="9" t="s">
        <v>16</v>
      </c>
      <c r="D15" s="9">
        <v>20809</v>
      </c>
      <c r="E15" s="11" t="s">
        <v>17</v>
      </c>
      <c r="F15" s="11" t="s">
        <v>19</v>
      </c>
      <c r="G15" s="11"/>
      <c r="H15" s="9">
        <v>-997</v>
      </c>
      <c r="I15" s="9" t="s">
        <v>310</v>
      </c>
      <c r="J15" s="9">
        <v>-997</v>
      </c>
      <c r="K15" s="9" t="s">
        <v>310</v>
      </c>
      <c r="L15" s="11" t="s">
        <v>18</v>
      </c>
      <c r="M15" s="43"/>
    </row>
    <row r="16" spans="1:13" s="17" customFormat="1" ht="33.75" x14ac:dyDescent="0.25">
      <c r="A16" s="8">
        <v>461</v>
      </c>
      <c r="B16" s="8" t="s">
        <v>8</v>
      </c>
      <c r="C16" s="8" t="s">
        <v>16</v>
      </c>
      <c r="D16" s="8">
        <v>20831</v>
      </c>
      <c r="E16" s="10" t="s">
        <v>803</v>
      </c>
      <c r="F16" s="10" t="s">
        <v>20</v>
      </c>
      <c r="G16" s="10" t="s">
        <v>336</v>
      </c>
      <c r="H16" s="8">
        <v>-997</v>
      </c>
      <c r="I16" s="8" t="s">
        <v>11</v>
      </c>
      <c r="J16" s="8">
        <v>0.04</v>
      </c>
      <c r="K16" s="8" t="s">
        <v>11</v>
      </c>
      <c r="L16" s="10" t="s">
        <v>21</v>
      </c>
      <c r="M16" s="45">
        <f>(M17/M18)*100</f>
        <v>1.3920816539414935E-3</v>
      </c>
    </row>
    <row r="17" spans="1:13" s="18" customFormat="1" ht="33.75" x14ac:dyDescent="0.25">
      <c r="A17" s="9">
        <v>461</v>
      </c>
      <c r="B17" s="9" t="s">
        <v>8</v>
      </c>
      <c r="C17" s="9" t="s">
        <v>16</v>
      </c>
      <c r="D17" s="9">
        <v>20831</v>
      </c>
      <c r="E17" s="11" t="s">
        <v>20</v>
      </c>
      <c r="F17" s="11" t="s">
        <v>22</v>
      </c>
      <c r="G17" s="11"/>
      <c r="H17" s="9">
        <v>-997</v>
      </c>
      <c r="I17" s="9" t="s">
        <v>284</v>
      </c>
      <c r="J17" s="9"/>
      <c r="K17" s="9" t="s">
        <v>284</v>
      </c>
      <c r="L17" s="11" t="s">
        <v>21</v>
      </c>
      <c r="M17" s="43">
        <v>15</v>
      </c>
    </row>
    <row r="18" spans="1:13" s="18" customFormat="1" ht="33.75" x14ac:dyDescent="0.25">
      <c r="A18" s="9">
        <v>461</v>
      </c>
      <c r="B18" s="9" t="s">
        <v>8</v>
      </c>
      <c r="C18" s="9" t="s">
        <v>16</v>
      </c>
      <c r="D18" s="9">
        <v>20831</v>
      </c>
      <c r="E18" s="11" t="s">
        <v>20</v>
      </c>
      <c r="F18" s="11" t="s">
        <v>23</v>
      </c>
      <c r="G18" s="11"/>
      <c r="H18" s="9">
        <v>-997</v>
      </c>
      <c r="I18" s="9" t="s">
        <v>284</v>
      </c>
      <c r="J18" s="9"/>
      <c r="K18" s="9" t="s">
        <v>284</v>
      </c>
      <c r="L18" s="11" t="s">
        <v>21</v>
      </c>
      <c r="M18" s="43">
        <v>1077523</v>
      </c>
    </row>
    <row r="19" spans="1:13" s="17" customFormat="1" ht="33.75" x14ac:dyDescent="0.25">
      <c r="A19" s="8">
        <v>461</v>
      </c>
      <c r="B19" s="8" t="s">
        <v>15</v>
      </c>
      <c r="C19" s="8" t="s">
        <v>16</v>
      </c>
      <c r="D19" s="8">
        <v>20835</v>
      </c>
      <c r="E19" s="10" t="s">
        <v>24</v>
      </c>
      <c r="F19" s="10" t="s">
        <v>24</v>
      </c>
      <c r="G19" s="10" t="s">
        <v>337</v>
      </c>
      <c r="H19" s="8">
        <v>-997</v>
      </c>
      <c r="I19" s="8" t="s">
        <v>11</v>
      </c>
      <c r="J19" s="8">
        <v>75</v>
      </c>
      <c r="K19" s="8" t="s">
        <v>11</v>
      </c>
      <c r="L19" s="10" t="s">
        <v>21</v>
      </c>
      <c r="M19" s="45">
        <f>(M20/M21)*100</f>
        <v>17.777777777777779</v>
      </c>
    </row>
    <row r="20" spans="1:13" s="18" customFormat="1" ht="33.75" x14ac:dyDescent="0.25">
      <c r="A20" s="9">
        <v>461</v>
      </c>
      <c r="B20" s="9" t="s">
        <v>15</v>
      </c>
      <c r="C20" s="9" t="s">
        <v>16</v>
      </c>
      <c r="D20" s="9">
        <v>20835</v>
      </c>
      <c r="E20" s="11" t="s">
        <v>24</v>
      </c>
      <c r="F20" s="11" t="s">
        <v>25</v>
      </c>
      <c r="G20" s="11"/>
      <c r="H20" s="9">
        <v>-997</v>
      </c>
      <c r="I20" s="9" t="s">
        <v>284</v>
      </c>
      <c r="J20" s="9"/>
      <c r="K20" s="9" t="s">
        <v>284</v>
      </c>
      <c r="L20" s="11" t="s">
        <v>21</v>
      </c>
      <c r="M20" s="43">
        <v>16</v>
      </c>
    </row>
    <row r="21" spans="1:13" s="18" customFormat="1" ht="33.75" x14ac:dyDescent="0.25">
      <c r="A21" s="9">
        <v>461</v>
      </c>
      <c r="B21" s="9" t="s">
        <v>15</v>
      </c>
      <c r="C21" s="9" t="s">
        <v>16</v>
      </c>
      <c r="D21" s="9">
        <v>20835</v>
      </c>
      <c r="E21" s="11" t="s">
        <v>24</v>
      </c>
      <c r="F21" s="11" t="s">
        <v>26</v>
      </c>
      <c r="G21" s="11"/>
      <c r="H21" s="9">
        <v>-997</v>
      </c>
      <c r="I21" s="9" t="s">
        <v>284</v>
      </c>
      <c r="J21" s="9"/>
      <c r="K21" s="9" t="s">
        <v>284</v>
      </c>
      <c r="L21" s="11" t="s">
        <v>21</v>
      </c>
      <c r="M21" s="43">
        <v>90</v>
      </c>
    </row>
    <row r="22" spans="1:13" s="17" customFormat="1" ht="78.75" x14ac:dyDescent="0.25">
      <c r="A22" s="8">
        <v>484</v>
      </c>
      <c r="B22" s="8" t="s">
        <v>27</v>
      </c>
      <c r="C22" s="8" t="s">
        <v>28</v>
      </c>
      <c r="D22" s="8">
        <v>21352</v>
      </c>
      <c r="E22" s="10" t="s">
        <v>29</v>
      </c>
      <c r="F22" s="10" t="s">
        <v>29</v>
      </c>
      <c r="G22" s="10" t="s">
        <v>338</v>
      </c>
      <c r="H22" s="16">
        <f>(H23/H24)*100</f>
        <v>39.399861124888403</v>
      </c>
      <c r="I22" s="8" t="s">
        <v>11</v>
      </c>
      <c r="J22" s="16">
        <f>(J23/J24)*100</f>
        <v>40.581787521079264</v>
      </c>
      <c r="K22" s="8" t="s">
        <v>11</v>
      </c>
      <c r="L22" s="19" t="s">
        <v>320</v>
      </c>
      <c r="M22" s="45">
        <v>-998</v>
      </c>
    </row>
    <row r="23" spans="1:13" s="18" customFormat="1" ht="78.75" x14ac:dyDescent="0.25">
      <c r="A23" s="9">
        <v>484</v>
      </c>
      <c r="B23" s="9" t="s">
        <v>27</v>
      </c>
      <c r="C23" s="9" t="s">
        <v>28</v>
      </c>
      <c r="D23" s="9">
        <v>21352</v>
      </c>
      <c r="E23" s="11" t="s">
        <v>29</v>
      </c>
      <c r="F23" s="11" t="s">
        <v>30</v>
      </c>
      <c r="G23" s="11"/>
      <c r="H23" s="9">
        <v>79438</v>
      </c>
      <c r="I23" s="9" t="s">
        <v>290</v>
      </c>
      <c r="J23" s="9">
        <v>81821</v>
      </c>
      <c r="K23" s="9" t="s">
        <v>290</v>
      </c>
      <c r="L23" s="20" t="s">
        <v>320</v>
      </c>
      <c r="M23" s="43"/>
    </row>
    <row r="24" spans="1:13" s="18" customFormat="1" ht="78.75" x14ac:dyDescent="0.25">
      <c r="A24" s="9">
        <v>484</v>
      </c>
      <c r="B24" s="9" t="s">
        <v>27</v>
      </c>
      <c r="C24" s="9" t="s">
        <v>28</v>
      </c>
      <c r="D24" s="9">
        <v>21352</v>
      </c>
      <c r="E24" s="11" t="s">
        <v>29</v>
      </c>
      <c r="F24" s="11" t="s">
        <v>31</v>
      </c>
      <c r="G24" s="11"/>
      <c r="H24" s="9">
        <v>201620</v>
      </c>
      <c r="I24" s="9" t="s">
        <v>314</v>
      </c>
      <c r="J24" s="9">
        <v>201620</v>
      </c>
      <c r="K24" s="9" t="s">
        <v>314</v>
      </c>
      <c r="L24" s="20" t="s">
        <v>321</v>
      </c>
      <c r="M24" s="43"/>
    </row>
    <row r="25" spans="1:13" s="17" customFormat="1" ht="126" customHeight="1" x14ac:dyDescent="0.25">
      <c r="A25" s="8">
        <v>484</v>
      </c>
      <c r="B25" s="8" t="s">
        <v>32</v>
      </c>
      <c r="C25" s="8" t="s">
        <v>28</v>
      </c>
      <c r="D25" s="8">
        <v>21356</v>
      </c>
      <c r="E25" s="10" t="s">
        <v>33</v>
      </c>
      <c r="F25" s="10" t="s">
        <v>33</v>
      </c>
      <c r="G25" s="10" t="s">
        <v>339</v>
      </c>
      <c r="H25" s="8">
        <f>(H26/H27)</f>
        <v>40356.421702525455</v>
      </c>
      <c r="I25" s="8" t="s">
        <v>322</v>
      </c>
      <c r="J25" s="8">
        <f>(J26/J27)</f>
        <v>39130.105649709665</v>
      </c>
      <c r="K25" s="8" t="s">
        <v>322</v>
      </c>
      <c r="L25" s="19" t="str">
        <f>CONCATENATE(L26,L27)</f>
        <v>Con información del Registro de las Finanzas Públicas Estatales, Información financiera, Información financiera del sector paraestatal. Secretaría de Administración y Finanzas. https://transparencia.yucatan.gob.mx/informes.php?id=informes_paraestatales&amp;p=2018_2024 y los Registros de la Estadística 911 en el nivel superior. Departamento de Sistemas de Información y Gestión Educativa. Dirección de Planeación. Secretaría de Educación del Gobierno del Estado de Yucatán (SEGEY).Concentrado en: https://siies.yucatan.gob.mx/seguimiento-y-evaluacion/Registro de Instituciones de Educación Superior. Coordinación de Gestión Académica y Proyectos. Dirección General de Educación Superior. Secretaría de Investigación, Innovación y Educación Superior (SIIES) https://siies.yucatan.gob.mx/seguimiento-y-evaluacion/</v>
      </c>
      <c r="M25" s="45">
        <v>-998</v>
      </c>
    </row>
    <row r="26" spans="1:13" s="18" customFormat="1" ht="101.25" x14ac:dyDescent="0.25">
      <c r="A26" s="9">
        <v>484</v>
      </c>
      <c r="B26" s="9" t="s">
        <v>32</v>
      </c>
      <c r="C26" s="9" t="s">
        <v>28</v>
      </c>
      <c r="D26" s="9">
        <v>21356</v>
      </c>
      <c r="E26" s="11" t="s">
        <v>33</v>
      </c>
      <c r="F26" s="11" t="s">
        <v>784</v>
      </c>
      <c r="G26" s="11"/>
      <c r="H26" s="9">
        <v>484277.06043030543</v>
      </c>
      <c r="I26" s="9" t="s">
        <v>788</v>
      </c>
      <c r="J26" s="9">
        <v>469561.26779651601</v>
      </c>
      <c r="K26" s="9" t="s">
        <v>788</v>
      </c>
      <c r="L26" s="46" t="s">
        <v>786</v>
      </c>
      <c r="M26" s="43"/>
    </row>
    <row r="27" spans="1:13" s="18" customFormat="1" ht="56.25" x14ac:dyDescent="0.25">
      <c r="A27" s="9">
        <v>484</v>
      </c>
      <c r="B27" s="9" t="s">
        <v>32</v>
      </c>
      <c r="C27" s="9" t="s">
        <v>28</v>
      </c>
      <c r="D27" s="9">
        <v>21356</v>
      </c>
      <c r="E27" s="11" t="s">
        <v>33</v>
      </c>
      <c r="F27" s="11" t="s">
        <v>785</v>
      </c>
      <c r="G27" s="11"/>
      <c r="H27" s="9">
        <v>12</v>
      </c>
      <c r="I27" s="9" t="s">
        <v>283</v>
      </c>
      <c r="J27" s="9">
        <v>12</v>
      </c>
      <c r="K27" s="9" t="s">
        <v>283</v>
      </c>
      <c r="L27" s="47" t="s">
        <v>787</v>
      </c>
      <c r="M27" s="43"/>
    </row>
    <row r="28" spans="1:13" s="17" customFormat="1" ht="56.25" x14ac:dyDescent="0.25">
      <c r="A28" s="8">
        <v>484</v>
      </c>
      <c r="B28" s="8" t="s">
        <v>8</v>
      </c>
      <c r="C28" s="8" t="s">
        <v>9</v>
      </c>
      <c r="D28" s="8">
        <v>21361</v>
      </c>
      <c r="E28" s="10" t="s">
        <v>758</v>
      </c>
      <c r="F28" s="10" t="s">
        <v>758</v>
      </c>
      <c r="G28" s="10" t="s">
        <v>757</v>
      </c>
      <c r="H28" s="8">
        <f>(H29/H30)*100</f>
        <v>58.662436514777362</v>
      </c>
      <c r="I28" s="8" t="s">
        <v>11</v>
      </c>
      <c r="J28" s="8">
        <f>(J29/J30)*100</f>
        <v>62.41450777202072</v>
      </c>
      <c r="K28" s="8" t="s">
        <v>11</v>
      </c>
      <c r="L28" s="19" t="s">
        <v>759</v>
      </c>
      <c r="M28" s="45">
        <v>-998</v>
      </c>
    </row>
    <row r="29" spans="1:13" s="18" customFormat="1" ht="56.25" x14ac:dyDescent="0.25">
      <c r="A29" s="9">
        <v>484</v>
      </c>
      <c r="B29" s="9" t="s">
        <v>8</v>
      </c>
      <c r="C29" s="9" t="s">
        <v>9</v>
      </c>
      <c r="D29" s="9">
        <v>21361</v>
      </c>
      <c r="E29" s="11" t="s">
        <v>35</v>
      </c>
      <c r="F29" s="11" t="s">
        <v>756</v>
      </c>
      <c r="G29" s="11"/>
      <c r="H29" s="9">
        <v>282679</v>
      </c>
      <c r="I29" s="9" t="s">
        <v>280</v>
      </c>
      <c r="J29" s="9">
        <v>301150</v>
      </c>
      <c r="K29" s="9" t="s">
        <v>280</v>
      </c>
      <c r="L29" s="20" t="s">
        <v>759</v>
      </c>
      <c r="M29" s="43"/>
    </row>
    <row r="30" spans="1:13" s="18" customFormat="1" ht="56.25" x14ac:dyDescent="0.25">
      <c r="A30" s="9">
        <v>484</v>
      </c>
      <c r="B30" s="9" t="s">
        <v>8</v>
      </c>
      <c r="C30" s="9" t="s">
        <v>9</v>
      </c>
      <c r="D30" s="9">
        <v>21361</v>
      </c>
      <c r="E30" s="11" t="s">
        <v>35</v>
      </c>
      <c r="F30" s="11" t="s">
        <v>755</v>
      </c>
      <c r="G30" s="11"/>
      <c r="H30" s="7">
        <v>481873.95</v>
      </c>
      <c r="I30" s="9" t="s">
        <v>280</v>
      </c>
      <c r="J30" s="9">
        <v>482500</v>
      </c>
      <c r="K30" s="9" t="s">
        <v>280</v>
      </c>
      <c r="L30" s="20" t="s">
        <v>759</v>
      </c>
      <c r="M30" s="43"/>
    </row>
    <row r="31" spans="1:13" s="17" customFormat="1" ht="56.25" x14ac:dyDescent="0.25">
      <c r="A31" s="8">
        <v>484</v>
      </c>
      <c r="B31" s="8" t="s">
        <v>15</v>
      </c>
      <c r="C31" s="8" t="s">
        <v>16</v>
      </c>
      <c r="D31" s="8">
        <v>21363</v>
      </c>
      <c r="E31" s="10" t="s">
        <v>37</v>
      </c>
      <c r="F31" s="10" t="s">
        <v>37</v>
      </c>
      <c r="G31" s="26" t="s">
        <v>342</v>
      </c>
      <c r="H31" s="8">
        <f>(H32/H33)*100</f>
        <v>86.743421178920343</v>
      </c>
      <c r="I31" s="8" t="s">
        <v>11</v>
      </c>
      <c r="J31" s="8">
        <f>(J32/J33)*100</f>
        <v>88.110880829015542</v>
      </c>
      <c r="K31" s="8" t="s">
        <v>11</v>
      </c>
      <c r="L31" s="10" t="s">
        <v>759</v>
      </c>
      <c r="M31" s="45">
        <f>(M32/M33)*100</f>
        <v>58.156503376038479</v>
      </c>
    </row>
    <row r="32" spans="1:13" s="18" customFormat="1" ht="56.25" x14ac:dyDescent="0.25">
      <c r="A32" s="9">
        <v>484</v>
      </c>
      <c r="B32" s="9" t="s">
        <v>15</v>
      </c>
      <c r="C32" s="9" t="s">
        <v>16</v>
      </c>
      <c r="D32" s="9">
        <v>21363</v>
      </c>
      <c r="E32" s="11" t="s">
        <v>37</v>
      </c>
      <c r="F32" s="11" t="s">
        <v>38</v>
      </c>
      <c r="G32" s="11"/>
      <c r="H32" s="7">
        <v>417993.95</v>
      </c>
      <c r="I32" s="9" t="s">
        <v>280</v>
      </c>
      <c r="J32" s="9">
        <v>425135</v>
      </c>
      <c r="K32" s="9" t="s">
        <v>280</v>
      </c>
      <c r="L32" s="11" t="s">
        <v>759</v>
      </c>
      <c r="M32" s="43">
        <v>280241.03999999998</v>
      </c>
    </row>
    <row r="33" spans="1:13" s="18" customFormat="1" ht="56.25" x14ac:dyDescent="0.25">
      <c r="A33" s="9">
        <v>484</v>
      </c>
      <c r="B33" s="9" t="s">
        <v>15</v>
      </c>
      <c r="C33" s="9" t="s">
        <v>16</v>
      </c>
      <c r="D33" s="9">
        <v>21363</v>
      </c>
      <c r="E33" s="11" t="s">
        <v>37</v>
      </c>
      <c r="F33" s="11" t="s">
        <v>39</v>
      </c>
      <c r="G33" s="11"/>
      <c r="H33" s="7">
        <v>481873.95</v>
      </c>
      <c r="I33" s="9" t="s">
        <v>280</v>
      </c>
      <c r="J33" s="9">
        <v>482500</v>
      </c>
      <c r="K33" s="9" t="s">
        <v>280</v>
      </c>
      <c r="L33" s="11" t="s">
        <v>759</v>
      </c>
      <c r="M33" s="43">
        <v>481873.95</v>
      </c>
    </row>
    <row r="34" spans="1:13" s="17" customFormat="1" ht="56.25" x14ac:dyDescent="0.25">
      <c r="A34" s="8">
        <v>484</v>
      </c>
      <c r="B34" s="8" t="s">
        <v>15</v>
      </c>
      <c r="C34" s="8" t="s">
        <v>16</v>
      </c>
      <c r="D34" s="8">
        <v>21364</v>
      </c>
      <c r="E34" s="10" t="s">
        <v>40</v>
      </c>
      <c r="F34" s="10" t="s">
        <v>40</v>
      </c>
      <c r="G34" s="10" t="s">
        <v>343</v>
      </c>
      <c r="H34" s="8">
        <f>(H35/H36)*100</f>
        <v>69.992602942385133</v>
      </c>
      <c r="I34" s="8" t="s">
        <v>11</v>
      </c>
      <c r="J34" s="8">
        <f>(J35/J36)*100</f>
        <v>71.698113207547166</v>
      </c>
      <c r="K34" s="8" t="s">
        <v>11</v>
      </c>
      <c r="L34" s="10" t="s">
        <v>759</v>
      </c>
      <c r="M34" s="45">
        <f>(M35/M36)*100</f>
        <v>15.911072362685266</v>
      </c>
    </row>
    <row r="35" spans="1:13" s="18" customFormat="1" ht="56.25" x14ac:dyDescent="0.25">
      <c r="A35" s="9">
        <v>484</v>
      </c>
      <c r="B35" s="9" t="s">
        <v>15</v>
      </c>
      <c r="C35" s="9" t="s">
        <v>16</v>
      </c>
      <c r="D35" s="9">
        <v>21364</v>
      </c>
      <c r="E35" s="11" t="s">
        <v>40</v>
      </c>
      <c r="F35" s="11" t="s">
        <v>41</v>
      </c>
      <c r="G35" s="11"/>
      <c r="H35" s="7">
        <v>8516</v>
      </c>
      <c r="I35" s="9" t="s">
        <v>281</v>
      </c>
      <c r="J35" s="9">
        <v>9500</v>
      </c>
      <c r="K35" s="9" t="s">
        <v>281</v>
      </c>
      <c r="L35" s="11" t="s">
        <v>759</v>
      </c>
      <c r="M35" s="43">
        <v>365</v>
      </c>
    </row>
    <row r="36" spans="1:13" s="18" customFormat="1" ht="56.25" x14ac:dyDescent="0.25">
      <c r="A36" s="9">
        <v>484</v>
      </c>
      <c r="B36" s="9" t="s">
        <v>15</v>
      </c>
      <c r="C36" s="9" t="s">
        <v>16</v>
      </c>
      <c r="D36" s="9">
        <v>21364</v>
      </c>
      <c r="E36" s="11" t="s">
        <v>40</v>
      </c>
      <c r="F36" s="11" t="s">
        <v>42</v>
      </c>
      <c r="G36" s="11"/>
      <c r="H36" s="7">
        <v>12167</v>
      </c>
      <c r="I36" s="9" t="s">
        <v>281</v>
      </c>
      <c r="J36" s="9">
        <v>13250</v>
      </c>
      <c r="K36" s="9" t="s">
        <v>281</v>
      </c>
      <c r="L36" s="11" t="s">
        <v>759</v>
      </c>
      <c r="M36" s="43">
        <v>2294</v>
      </c>
    </row>
    <row r="37" spans="1:13" s="17" customFormat="1" ht="56.25" x14ac:dyDescent="0.25">
      <c r="A37" s="8">
        <v>484</v>
      </c>
      <c r="B37" s="8" t="s">
        <v>15</v>
      </c>
      <c r="C37" s="8" t="s">
        <v>16</v>
      </c>
      <c r="D37" s="8">
        <v>21368</v>
      </c>
      <c r="E37" s="10" t="s">
        <v>43</v>
      </c>
      <c r="F37" s="10" t="s">
        <v>43</v>
      </c>
      <c r="G37" s="10" t="s">
        <v>344</v>
      </c>
      <c r="H37" s="8">
        <f>(H38/H39)*100</f>
        <v>34.997943233237351</v>
      </c>
      <c r="I37" s="8" t="s">
        <v>11</v>
      </c>
      <c r="J37" s="8">
        <f>(J38/J39)*100</f>
        <v>24.875763169104076</v>
      </c>
      <c r="K37" s="8" t="s">
        <v>11</v>
      </c>
      <c r="L37" s="10" t="s">
        <v>760</v>
      </c>
      <c r="M37" s="45">
        <f>(M38/M39)*100</f>
        <v>0.61430154836400575</v>
      </c>
    </row>
    <row r="38" spans="1:13" s="18" customFormat="1" ht="56.25" x14ac:dyDescent="0.25">
      <c r="A38" s="9">
        <v>484</v>
      </c>
      <c r="B38" s="9" t="s">
        <v>15</v>
      </c>
      <c r="C38" s="9" t="s">
        <v>16</v>
      </c>
      <c r="D38" s="9">
        <v>21368</v>
      </c>
      <c r="E38" s="11" t="s">
        <v>43</v>
      </c>
      <c r="F38" s="11" t="s">
        <v>44</v>
      </c>
      <c r="G38" s="11"/>
      <c r="H38" s="7">
        <v>8508</v>
      </c>
      <c r="I38" s="9" t="s">
        <v>280</v>
      </c>
      <c r="J38" s="9">
        <v>8760</v>
      </c>
      <c r="K38" s="9" t="s">
        <v>280</v>
      </c>
      <c r="L38" s="11" t="s">
        <v>760</v>
      </c>
      <c r="M38" s="43">
        <v>1232</v>
      </c>
    </row>
    <row r="39" spans="1:13" s="18" customFormat="1" ht="56.25" x14ac:dyDescent="0.25">
      <c r="A39" s="9">
        <v>484</v>
      </c>
      <c r="B39" s="9" t="s">
        <v>15</v>
      </c>
      <c r="C39" s="9" t="s">
        <v>16</v>
      </c>
      <c r="D39" s="9">
        <v>21368</v>
      </c>
      <c r="E39" s="11" t="s">
        <v>43</v>
      </c>
      <c r="F39" s="11" t="s">
        <v>45</v>
      </c>
      <c r="G39" s="11"/>
      <c r="H39" s="7">
        <v>24310</v>
      </c>
      <c r="I39" s="9" t="s">
        <v>280</v>
      </c>
      <c r="J39" s="9">
        <v>35215</v>
      </c>
      <c r="K39" s="9" t="s">
        <v>280</v>
      </c>
      <c r="L39" s="11" t="s">
        <v>760</v>
      </c>
      <c r="M39" s="43">
        <v>200552.97</v>
      </c>
    </row>
    <row r="40" spans="1:13" s="17" customFormat="1" ht="56.25" x14ac:dyDescent="0.25">
      <c r="A40" s="8">
        <v>484</v>
      </c>
      <c r="B40" s="8" t="s">
        <v>8</v>
      </c>
      <c r="C40" s="8" t="s">
        <v>9</v>
      </c>
      <c r="D40" s="8">
        <v>21371</v>
      </c>
      <c r="E40" s="10" t="s">
        <v>46</v>
      </c>
      <c r="F40" s="10" t="s">
        <v>46</v>
      </c>
      <c r="G40" s="26" t="s">
        <v>340</v>
      </c>
      <c r="H40" s="8">
        <f>(H41/H42)*100</f>
        <v>45.792349726775953</v>
      </c>
      <c r="I40" s="8" t="s">
        <v>11</v>
      </c>
      <c r="J40" s="8">
        <f>(J41/J42)*100</f>
        <v>46.448087431693992</v>
      </c>
      <c r="K40" s="8" t="s">
        <v>11</v>
      </c>
      <c r="L40" s="19" t="s">
        <v>759</v>
      </c>
      <c r="M40" s="45">
        <v>-998</v>
      </c>
    </row>
    <row r="41" spans="1:13" s="18" customFormat="1" ht="56.25" x14ac:dyDescent="0.25">
      <c r="A41" s="9">
        <v>484</v>
      </c>
      <c r="B41" s="9" t="s">
        <v>8</v>
      </c>
      <c r="C41" s="9" t="s">
        <v>9</v>
      </c>
      <c r="D41" s="9">
        <v>21371</v>
      </c>
      <c r="E41" s="11" t="s">
        <v>46</v>
      </c>
      <c r="F41" s="11" t="s">
        <v>47</v>
      </c>
      <c r="G41" s="11"/>
      <c r="H41" s="9">
        <v>419</v>
      </c>
      <c r="I41" s="9" t="s">
        <v>282</v>
      </c>
      <c r="J41" s="9">
        <v>425</v>
      </c>
      <c r="K41" s="9" t="s">
        <v>282</v>
      </c>
      <c r="L41" s="20" t="s">
        <v>759</v>
      </c>
      <c r="M41" s="43"/>
    </row>
    <row r="42" spans="1:13" s="18" customFormat="1" ht="56.25" x14ac:dyDescent="0.25">
      <c r="A42" s="9">
        <v>484</v>
      </c>
      <c r="B42" s="9" t="s">
        <v>8</v>
      </c>
      <c r="C42" s="9" t="s">
        <v>9</v>
      </c>
      <c r="D42" s="9">
        <v>21371</v>
      </c>
      <c r="E42" s="11" t="s">
        <v>46</v>
      </c>
      <c r="F42" s="11" t="s">
        <v>48</v>
      </c>
      <c r="G42" s="11"/>
      <c r="H42" s="9">
        <v>915</v>
      </c>
      <c r="I42" s="9" t="s">
        <v>282</v>
      </c>
      <c r="J42" s="9">
        <v>915</v>
      </c>
      <c r="K42" s="9" t="s">
        <v>282</v>
      </c>
      <c r="L42" s="20" t="s">
        <v>759</v>
      </c>
      <c r="M42" s="43"/>
    </row>
    <row r="43" spans="1:13" s="17" customFormat="1" ht="56.25" x14ac:dyDescent="0.25">
      <c r="A43" s="8">
        <v>484</v>
      </c>
      <c r="B43" s="8" t="s">
        <v>15</v>
      </c>
      <c r="C43" s="8" t="s">
        <v>16</v>
      </c>
      <c r="D43" s="8">
        <v>21378</v>
      </c>
      <c r="E43" s="10" t="s">
        <v>49</v>
      </c>
      <c r="F43" s="10" t="s">
        <v>49</v>
      </c>
      <c r="G43" s="10" t="s">
        <v>345</v>
      </c>
      <c r="H43" s="8">
        <f>(H44/H45)*100</f>
        <v>70.601092896174862</v>
      </c>
      <c r="I43" s="8" t="s">
        <v>11</v>
      </c>
      <c r="J43" s="8">
        <f>(J44/J45)*100</f>
        <v>71.256830601092886</v>
      </c>
      <c r="K43" s="8" t="s">
        <v>11</v>
      </c>
      <c r="L43" s="10" t="s">
        <v>759</v>
      </c>
      <c r="M43" s="45">
        <f>(M44/M45)*100</f>
        <v>28.509249183895541</v>
      </c>
    </row>
    <row r="44" spans="1:13" s="18" customFormat="1" ht="56.25" x14ac:dyDescent="0.25">
      <c r="A44" s="9">
        <v>484</v>
      </c>
      <c r="B44" s="9" t="s">
        <v>15</v>
      </c>
      <c r="C44" s="9" t="s">
        <v>16</v>
      </c>
      <c r="D44" s="9">
        <v>21378</v>
      </c>
      <c r="E44" s="11" t="s">
        <v>49</v>
      </c>
      <c r="F44" s="11" t="s">
        <v>50</v>
      </c>
      <c r="G44" s="11"/>
      <c r="H44" s="7">
        <v>646</v>
      </c>
      <c r="I44" s="9" t="s">
        <v>282</v>
      </c>
      <c r="J44" s="9">
        <v>652</v>
      </c>
      <c r="K44" s="9" t="s">
        <v>282</v>
      </c>
      <c r="L44" s="11" t="s">
        <v>759</v>
      </c>
      <c r="M44" s="43">
        <v>262</v>
      </c>
    </row>
    <row r="45" spans="1:13" s="18" customFormat="1" ht="56.25" x14ac:dyDescent="0.25">
      <c r="A45" s="9">
        <v>484</v>
      </c>
      <c r="B45" s="9" t="s">
        <v>15</v>
      </c>
      <c r="C45" s="9" t="s">
        <v>16</v>
      </c>
      <c r="D45" s="9">
        <v>21378</v>
      </c>
      <c r="E45" s="11" t="s">
        <v>49</v>
      </c>
      <c r="F45" s="11" t="s">
        <v>48</v>
      </c>
      <c r="G45" s="11"/>
      <c r="H45" s="7">
        <v>915</v>
      </c>
      <c r="I45" s="9" t="s">
        <v>282</v>
      </c>
      <c r="J45" s="9">
        <v>915</v>
      </c>
      <c r="K45" s="9" t="s">
        <v>282</v>
      </c>
      <c r="L45" s="11" t="s">
        <v>759</v>
      </c>
      <c r="M45" s="43">
        <v>919</v>
      </c>
    </row>
    <row r="46" spans="1:13" s="17" customFormat="1" ht="56.25" x14ac:dyDescent="0.25">
      <c r="A46" s="8">
        <v>484</v>
      </c>
      <c r="B46" s="8" t="s">
        <v>15</v>
      </c>
      <c r="C46" s="8" t="s">
        <v>51</v>
      </c>
      <c r="D46" s="8">
        <v>21384</v>
      </c>
      <c r="E46" s="10" t="s">
        <v>52</v>
      </c>
      <c r="F46" s="10" t="s">
        <v>52</v>
      </c>
      <c r="G46" s="10" t="s">
        <v>346</v>
      </c>
      <c r="H46" s="8">
        <f>(H47/H48)*100</f>
        <v>71.038251366120221</v>
      </c>
      <c r="I46" s="12" t="s">
        <v>11</v>
      </c>
      <c r="J46" s="8">
        <f>(J47/J48)*100</f>
        <v>72.459016393442624</v>
      </c>
      <c r="K46" s="12" t="s">
        <v>11</v>
      </c>
      <c r="L46" s="10" t="s">
        <v>761</v>
      </c>
      <c r="M46" s="45">
        <f>(M47/M48)*100</f>
        <v>16.539717083786726</v>
      </c>
    </row>
    <row r="47" spans="1:13" s="18" customFormat="1" ht="56.25" x14ac:dyDescent="0.25">
      <c r="A47" s="9">
        <v>484</v>
      </c>
      <c r="B47" s="9" t="s">
        <v>15</v>
      </c>
      <c r="C47" s="9" t="s">
        <v>51</v>
      </c>
      <c r="D47" s="9">
        <v>21384</v>
      </c>
      <c r="E47" s="11" t="s">
        <v>52</v>
      </c>
      <c r="F47" s="11" t="s">
        <v>53</v>
      </c>
      <c r="G47" s="11"/>
      <c r="H47" s="7">
        <v>650</v>
      </c>
      <c r="I47" s="9" t="s">
        <v>282</v>
      </c>
      <c r="J47" s="9">
        <v>663</v>
      </c>
      <c r="K47" s="9" t="s">
        <v>282</v>
      </c>
      <c r="L47" s="11" t="s">
        <v>761</v>
      </c>
      <c r="M47" s="43">
        <v>152</v>
      </c>
    </row>
    <row r="48" spans="1:13" s="18" customFormat="1" ht="56.25" x14ac:dyDescent="0.25">
      <c r="A48" s="9">
        <v>484</v>
      </c>
      <c r="B48" s="9" t="s">
        <v>15</v>
      </c>
      <c r="C48" s="9" t="s">
        <v>51</v>
      </c>
      <c r="D48" s="9">
        <v>21384</v>
      </c>
      <c r="E48" s="11" t="s">
        <v>52</v>
      </c>
      <c r="F48" s="11" t="s">
        <v>48</v>
      </c>
      <c r="G48" s="11"/>
      <c r="H48" s="7">
        <v>915</v>
      </c>
      <c r="I48" s="9" t="s">
        <v>282</v>
      </c>
      <c r="J48" s="9">
        <v>915</v>
      </c>
      <c r="K48" s="9" t="s">
        <v>282</v>
      </c>
      <c r="L48" s="11" t="s">
        <v>761</v>
      </c>
      <c r="M48" s="43">
        <v>919</v>
      </c>
    </row>
    <row r="49" spans="1:13" s="17" customFormat="1" ht="56.25" x14ac:dyDescent="0.25">
      <c r="A49" s="8">
        <v>484</v>
      </c>
      <c r="B49" s="8" t="s">
        <v>15</v>
      </c>
      <c r="C49" s="8" t="s">
        <v>16</v>
      </c>
      <c r="D49" s="8">
        <v>21387</v>
      </c>
      <c r="E49" s="10" t="s">
        <v>762</v>
      </c>
      <c r="F49" s="10" t="s">
        <v>54</v>
      </c>
      <c r="G49" s="10" t="s">
        <v>783</v>
      </c>
      <c r="H49" s="8">
        <f>(H50/H51)*100</f>
        <v>55.882352941176471</v>
      </c>
      <c r="I49" s="12" t="s">
        <v>11</v>
      </c>
      <c r="J49" s="8">
        <f>(J50/J51)*100</f>
        <v>70</v>
      </c>
      <c r="K49" s="12" t="s">
        <v>11</v>
      </c>
      <c r="L49" s="10" t="s">
        <v>759</v>
      </c>
      <c r="M49" s="45">
        <f>(M50/M51)*100</f>
        <v>45.454545454545453</v>
      </c>
    </row>
    <row r="50" spans="1:13" s="18" customFormat="1" ht="56.25" x14ac:dyDescent="0.25">
      <c r="A50" s="9">
        <v>484</v>
      </c>
      <c r="B50" s="9" t="s">
        <v>15</v>
      </c>
      <c r="C50" s="9" t="s">
        <v>16</v>
      </c>
      <c r="D50" s="9">
        <v>21387</v>
      </c>
      <c r="E50" s="11" t="s">
        <v>54</v>
      </c>
      <c r="F50" s="11" t="s">
        <v>55</v>
      </c>
      <c r="G50" s="11"/>
      <c r="H50" s="7">
        <v>95</v>
      </c>
      <c r="I50" s="9" t="s">
        <v>282</v>
      </c>
      <c r="J50" s="9">
        <v>49</v>
      </c>
      <c r="K50" s="9" t="s">
        <v>282</v>
      </c>
      <c r="L50" s="11" t="s">
        <v>759</v>
      </c>
      <c r="M50" s="43">
        <v>5</v>
      </c>
    </row>
    <row r="51" spans="1:13" s="18" customFormat="1" ht="56.25" x14ac:dyDescent="0.25">
      <c r="A51" s="9">
        <v>484</v>
      </c>
      <c r="B51" s="9" t="s">
        <v>15</v>
      </c>
      <c r="C51" s="9" t="s">
        <v>16</v>
      </c>
      <c r="D51" s="9">
        <v>21387</v>
      </c>
      <c r="E51" s="11" t="s">
        <v>54</v>
      </c>
      <c r="F51" s="11" t="s">
        <v>56</v>
      </c>
      <c r="G51" s="11"/>
      <c r="H51" s="7">
        <v>170</v>
      </c>
      <c r="I51" s="9" t="s">
        <v>282</v>
      </c>
      <c r="J51" s="9">
        <v>70</v>
      </c>
      <c r="K51" s="9" t="s">
        <v>282</v>
      </c>
      <c r="L51" s="11" t="s">
        <v>759</v>
      </c>
      <c r="M51" s="43">
        <v>11</v>
      </c>
    </row>
    <row r="52" spans="1:13" s="17" customFormat="1" ht="56.25" x14ac:dyDescent="0.25">
      <c r="A52" s="8">
        <v>484</v>
      </c>
      <c r="B52" s="8" t="s">
        <v>8</v>
      </c>
      <c r="C52" s="8" t="s">
        <v>9</v>
      </c>
      <c r="D52" s="8">
        <v>21394</v>
      </c>
      <c r="E52" s="10" t="s">
        <v>57</v>
      </c>
      <c r="F52" s="10" t="s">
        <v>57</v>
      </c>
      <c r="G52" s="26" t="s">
        <v>763</v>
      </c>
      <c r="H52" s="8">
        <f>(H53/H54)*100</f>
        <v>10</v>
      </c>
      <c r="I52" s="8" t="s">
        <v>11</v>
      </c>
      <c r="J52" s="8">
        <f>(J53/J54)*100</f>
        <v>13.333333333333334</v>
      </c>
      <c r="K52" s="8" t="s">
        <v>11</v>
      </c>
      <c r="L52" s="10" t="s">
        <v>759</v>
      </c>
      <c r="M52" s="45">
        <v>-998</v>
      </c>
    </row>
    <row r="53" spans="1:13" s="18" customFormat="1" ht="56.25" x14ac:dyDescent="0.25">
      <c r="A53" s="9">
        <v>484</v>
      </c>
      <c r="B53" s="9" t="s">
        <v>8</v>
      </c>
      <c r="C53" s="9" t="s">
        <v>9</v>
      </c>
      <c r="D53" s="9">
        <v>21394</v>
      </c>
      <c r="E53" s="11" t="s">
        <v>57</v>
      </c>
      <c r="F53" s="11" t="s">
        <v>58</v>
      </c>
      <c r="G53" s="11"/>
      <c r="H53" s="9">
        <v>3</v>
      </c>
      <c r="I53" s="9" t="s">
        <v>315</v>
      </c>
      <c r="J53" s="9">
        <v>4</v>
      </c>
      <c r="K53" s="9" t="s">
        <v>315</v>
      </c>
      <c r="L53" s="11" t="s">
        <v>759</v>
      </c>
      <c r="M53" s="43"/>
    </row>
    <row r="54" spans="1:13" s="18" customFormat="1" ht="56.25" x14ac:dyDescent="0.25">
      <c r="A54" s="9">
        <v>484</v>
      </c>
      <c r="B54" s="9" t="s">
        <v>8</v>
      </c>
      <c r="C54" s="9" t="s">
        <v>9</v>
      </c>
      <c r="D54" s="9">
        <v>21394</v>
      </c>
      <c r="E54" s="11" t="s">
        <v>57</v>
      </c>
      <c r="F54" s="11" t="s">
        <v>59</v>
      </c>
      <c r="G54" s="11"/>
      <c r="H54" s="9">
        <v>30</v>
      </c>
      <c r="I54" s="9" t="s">
        <v>315</v>
      </c>
      <c r="J54" s="9">
        <v>30</v>
      </c>
      <c r="K54" s="9" t="s">
        <v>315</v>
      </c>
      <c r="L54" s="11" t="s">
        <v>759</v>
      </c>
      <c r="M54" s="43"/>
    </row>
    <row r="55" spans="1:13" s="17" customFormat="1" ht="56.25" x14ac:dyDescent="0.25">
      <c r="A55" s="8">
        <v>484</v>
      </c>
      <c r="B55" s="8" t="s">
        <v>15</v>
      </c>
      <c r="C55" s="8" t="s">
        <v>16</v>
      </c>
      <c r="D55" s="8">
        <v>21397</v>
      </c>
      <c r="E55" s="10" t="s">
        <v>60</v>
      </c>
      <c r="F55" s="10" t="s">
        <v>60</v>
      </c>
      <c r="G55" s="10" t="s">
        <v>347</v>
      </c>
      <c r="H55" s="8">
        <f>(H56/H57)*100</f>
        <v>48</v>
      </c>
      <c r="I55" s="8" t="s">
        <v>11</v>
      </c>
      <c r="J55" s="8">
        <f>(J56/J57)*100</f>
        <v>50</v>
      </c>
      <c r="K55" s="8" t="s">
        <v>11</v>
      </c>
      <c r="L55" s="10" t="s">
        <v>759</v>
      </c>
      <c r="M55" s="45">
        <f>(M56/M57)*100</f>
        <v>55.555555555555557</v>
      </c>
    </row>
    <row r="56" spans="1:13" s="18" customFormat="1" ht="56.25" x14ac:dyDescent="0.25">
      <c r="A56" s="9">
        <v>484</v>
      </c>
      <c r="B56" s="9" t="s">
        <v>15</v>
      </c>
      <c r="C56" s="9" t="s">
        <v>16</v>
      </c>
      <c r="D56" s="9">
        <v>21397</v>
      </c>
      <c r="E56" s="11" t="s">
        <v>60</v>
      </c>
      <c r="F56" s="11" t="s">
        <v>61</v>
      </c>
      <c r="G56" s="11"/>
      <c r="H56" s="7">
        <v>48</v>
      </c>
      <c r="I56" s="9" t="s">
        <v>282</v>
      </c>
      <c r="J56" s="9">
        <v>50</v>
      </c>
      <c r="K56" s="9" t="s">
        <v>282</v>
      </c>
      <c r="L56" s="11" t="s">
        <v>759</v>
      </c>
      <c r="M56" s="43">
        <v>60</v>
      </c>
    </row>
    <row r="57" spans="1:13" s="18" customFormat="1" ht="56.25" x14ac:dyDescent="0.25">
      <c r="A57" s="9">
        <v>484</v>
      </c>
      <c r="B57" s="9" t="s">
        <v>15</v>
      </c>
      <c r="C57" s="9" t="s">
        <v>16</v>
      </c>
      <c r="D57" s="9">
        <v>21397</v>
      </c>
      <c r="E57" s="11" t="s">
        <v>60</v>
      </c>
      <c r="F57" s="11" t="s">
        <v>62</v>
      </c>
      <c r="G57" s="11"/>
      <c r="H57" s="7">
        <v>100</v>
      </c>
      <c r="I57" s="9" t="s">
        <v>282</v>
      </c>
      <c r="J57" s="9">
        <v>100</v>
      </c>
      <c r="K57" s="9" t="s">
        <v>282</v>
      </c>
      <c r="L57" s="11" t="s">
        <v>759</v>
      </c>
      <c r="M57" s="43">
        <v>108</v>
      </c>
    </row>
    <row r="58" spans="1:13" s="17" customFormat="1" ht="56.25" x14ac:dyDescent="0.25">
      <c r="A58" s="8">
        <v>484</v>
      </c>
      <c r="B58" s="8" t="s">
        <v>15</v>
      </c>
      <c r="C58" s="8" t="s">
        <v>16</v>
      </c>
      <c r="D58" s="8">
        <v>21404</v>
      </c>
      <c r="E58" s="10" t="s">
        <v>63</v>
      </c>
      <c r="F58" s="10" t="s">
        <v>63</v>
      </c>
      <c r="G58" s="10" t="s">
        <v>348</v>
      </c>
      <c r="H58" s="8">
        <f>(H59/H60)*100</f>
        <v>25.396825396825395</v>
      </c>
      <c r="I58" s="12" t="s">
        <v>11</v>
      </c>
      <c r="J58" s="8">
        <f>(J59/J60)*100</f>
        <v>26.031746031746035</v>
      </c>
      <c r="K58" s="12" t="s">
        <v>11</v>
      </c>
      <c r="L58" s="10" t="s">
        <v>759</v>
      </c>
      <c r="M58" s="45">
        <f>(M59/M60)*100</f>
        <v>32</v>
      </c>
    </row>
    <row r="59" spans="1:13" s="18" customFormat="1" ht="56.25" x14ac:dyDescent="0.25">
      <c r="A59" s="9">
        <v>484</v>
      </c>
      <c r="B59" s="9" t="s">
        <v>15</v>
      </c>
      <c r="C59" s="9" t="s">
        <v>16</v>
      </c>
      <c r="D59" s="9">
        <v>21404</v>
      </c>
      <c r="E59" s="11" t="s">
        <v>63</v>
      </c>
      <c r="F59" s="11" t="s">
        <v>64</v>
      </c>
      <c r="G59" s="11"/>
      <c r="H59" s="7">
        <v>80</v>
      </c>
      <c r="I59" s="9" t="s">
        <v>282</v>
      </c>
      <c r="J59" s="9">
        <v>82</v>
      </c>
      <c r="K59" s="9" t="s">
        <v>282</v>
      </c>
      <c r="L59" s="11" t="s">
        <v>759</v>
      </c>
      <c r="M59" s="43">
        <v>72</v>
      </c>
    </row>
    <row r="60" spans="1:13" s="18" customFormat="1" ht="56.25" x14ac:dyDescent="0.25">
      <c r="A60" s="9">
        <v>484</v>
      </c>
      <c r="B60" s="9" t="s">
        <v>15</v>
      </c>
      <c r="C60" s="9" t="s">
        <v>16</v>
      </c>
      <c r="D60" s="9">
        <v>21404</v>
      </c>
      <c r="E60" s="11" t="s">
        <v>63</v>
      </c>
      <c r="F60" s="11" t="s">
        <v>65</v>
      </c>
      <c r="G60" s="11"/>
      <c r="H60" s="7">
        <v>315</v>
      </c>
      <c r="I60" s="9" t="s">
        <v>282</v>
      </c>
      <c r="J60" s="9">
        <v>315</v>
      </c>
      <c r="K60" s="9" t="s">
        <v>282</v>
      </c>
      <c r="L60" s="11" t="s">
        <v>759</v>
      </c>
      <c r="M60" s="43">
        <v>225</v>
      </c>
    </row>
    <row r="61" spans="1:13" s="17" customFormat="1" ht="56.25" x14ac:dyDescent="0.25">
      <c r="A61" s="8">
        <v>484</v>
      </c>
      <c r="B61" s="8" t="s">
        <v>15</v>
      </c>
      <c r="C61" s="8" t="s">
        <v>16</v>
      </c>
      <c r="D61" s="8">
        <v>21411</v>
      </c>
      <c r="E61" s="10" t="s">
        <v>66</v>
      </c>
      <c r="F61" s="10" t="s">
        <v>66</v>
      </c>
      <c r="G61" s="10" t="s">
        <v>349</v>
      </c>
      <c r="H61" s="8">
        <f>(H62/H63)*100</f>
        <v>10.928961748633879</v>
      </c>
      <c r="I61" s="12" t="s">
        <v>11</v>
      </c>
      <c r="J61" s="8">
        <f>(J62/J63)*100</f>
        <v>11.475409836065573</v>
      </c>
      <c r="K61" s="12" t="s">
        <v>11</v>
      </c>
      <c r="L61" s="10" t="s">
        <v>759</v>
      </c>
      <c r="M61" s="45">
        <f>(M62/M63)*100</f>
        <v>2.2850924918389555</v>
      </c>
    </row>
    <row r="62" spans="1:13" s="18" customFormat="1" ht="56.25" x14ac:dyDescent="0.25">
      <c r="A62" s="9">
        <v>484</v>
      </c>
      <c r="B62" s="9" t="s">
        <v>15</v>
      </c>
      <c r="C62" s="9" t="s">
        <v>16</v>
      </c>
      <c r="D62" s="9">
        <v>21411</v>
      </c>
      <c r="E62" s="11" t="s">
        <v>66</v>
      </c>
      <c r="F62" s="11" t="s">
        <v>67</v>
      </c>
      <c r="G62" s="11"/>
      <c r="H62" s="7">
        <v>100</v>
      </c>
      <c r="I62" s="9" t="s">
        <v>282</v>
      </c>
      <c r="J62" s="9">
        <v>105</v>
      </c>
      <c r="K62" s="9" t="s">
        <v>282</v>
      </c>
      <c r="L62" s="11" t="s">
        <v>759</v>
      </c>
      <c r="M62" s="43">
        <v>21</v>
      </c>
    </row>
    <row r="63" spans="1:13" s="18" customFormat="1" ht="56.25" x14ac:dyDescent="0.25">
      <c r="A63" s="9">
        <v>484</v>
      </c>
      <c r="B63" s="9" t="s">
        <v>15</v>
      </c>
      <c r="C63" s="9" t="s">
        <v>16</v>
      </c>
      <c r="D63" s="9">
        <v>21411</v>
      </c>
      <c r="E63" s="11" t="s">
        <v>66</v>
      </c>
      <c r="F63" s="11" t="s">
        <v>48</v>
      </c>
      <c r="G63" s="11"/>
      <c r="H63" s="7">
        <v>915</v>
      </c>
      <c r="I63" s="9" t="s">
        <v>282</v>
      </c>
      <c r="J63" s="9">
        <v>915</v>
      </c>
      <c r="K63" s="9" t="s">
        <v>282</v>
      </c>
      <c r="L63" s="11" t="s">
        <v>759</v>
      </c>
      <c r="M63" s="43">
        <v>919</v>
      </c>
    </row>
    <row r="64" spans="1:13" s="17" customFormat="1" ht="56.25" x14ac:dyDescent="0.25">
      <c r="A64" s="8">
        <v>484</v>
      </c>
      <c r="B64" s="8" t="s">
        <v>8</v>
      </c>
      <c r="C64" s="8" t="s">
        <v>9</v>
      </c>
      <c r="D64" s="8">
        <v>21415</v>
      </c>
      <c r="E64" s="10" t="s">
        <v>68</v>
      </c>
      <c r="F64" s="10" t="s">
        <v>68</v>
      </c>
      <c r="G64" s="26" t="s">
        <v>341</v>
      </c>
      <c r="H64" s="8">
        <f>(H65/H66)*100</f>
        <v>100</v>
      </c>
      <c r="I64" s="12" t="s">
        <v>11</v>
      </c>
      <c r="J64" s="8">
        <f>(J65/J66)*100</f>
        <v>100</v>
      </c>
      <c r="K64" s="12" t="s">
        <v>11</v>
      </c>
      <c r="L64" s="10" t="s">
        <v>764</v>
      </c>
      <c r="M64" s="45">
        <v>-998</v>
      </c>
    </row>
    <row r="65" spans="1:13" s="18" customFormat="1" ht="56.25" x14ac:dyDescent="0.25">
      <c r="A65" s="9">
        <v>484</v>
      </c>
      <c r="B65" s="9" t="s">
        <v>8</v>
      </c>
      <c r="C65" s="9" t="s">
        <v>9</v>
      </c>
      <c r="D65" s="9">
        <v>21415</v>
      </c>
      <c r="E65" s="11" t="s">
        <v>68</v>
      </c>
      <c r="F65" s="11" t="s">
        <v>69</v>
      </c>
      <c r="G65" s="11"/>
      <c r="H65" s="9">
        <v>570</v>
      </c>
      <c r="I65" s="9" t="s">
        <v>284</v>
      </c>
      <c r="J65" s="9">
        <v>570</v>
      </c>
      <c r="K65" s="9" t="s">
        <v>284</v>
      </c>
      <c r="L65" s="11" t="s">
        <v>764</v>
      </c>
      <c r="M65" s="43"/>
    </row>
    <row r="66" spans="1:13" s="18" customFormat="1" ht="56.25" x14ac:dyDescent="0.25">
      <c r="A66" s="9">
        <v>484</v>
      </c>
      <c r="B66" s="9" t="s">
        <v>8</v>
      </c>
      <c r="C66" s="9" t="s">
        <v>9</v>
      </c>
      <c r="D66" s="9">
        <v>21415</v>
      </c>
      <c r="E66" s="11" t="s">
        <v>68</v>
      </c>
      <c r="F66" s="11" t="s">
        <v>70</v>
      </c>
      <c r="G66" s="11"/>
      <c r="H66" s="9">
        <v>570</v>
      </c>
      <c r="I66" s="9" t="s">
        <v>284</v>
      </c>
      <c r="J66" s="9">
        <v>570</v>
      </c>
      <c r="K66" s="9" t="s">
        <v>284</v>
      </c>
      <c r="L66" s="11" t="s">
        <v>759</v>
      </c>
      <c r="M66" s="43"/>
    </row>
    <row r="67" spans="1:13" s="17" customFormat="1" ht="56.25" x14ac:dyDescent="0.25">
      <c r="A67" s="8">
        <v>484</v>
      </c>
      <c r="B67" s="8" t="s">
        <v>15</v>
      </c>
      <c r="C67" s="8" t="s">
        <v>16</v>
      </c>
      <c r="D67" s="8">
        <v>21416</v>
      </c>
      <c r="E67" s="10" t="s">
        <v>71</v>
      </c>
      <c r="F67" s="10" t="s">
        <v>71</v>
      </c>
      <c r="G67" s="10" t="s">
        <v>350</v>
      </c>
      <c r="H67" s="8">
        <f>(H68/H69)*100</f>
        <v>100</v>
      </c>
      <c r="I67" s="8" t="s">
        <v>11</v>
      </c>
      <c r="J67" s="8">
        <f>(J68/J69)*100</f>
        <v>100</v>
      </c>
      <c r="K67" s="8" t="s">
        <v>11</v>
      </c>
      <c r="L67" s="10" t="s">
        <v>759</v>
      </c>
      <c r="M67" s="45">
        <f>(M68/M69)*100</f>
        <v>33.333333333333329</v>
      </c>
    </row>
    <row r="68" spans="1:13" s="18" customFormat="1" ht="56.25" x14ac:dyDescent="0.25">
      <c r="A68" s="9">
        <v>484</v>
      </c>
      <c r="B68" s="9" t="s">
        <v>15</v>
      </c>
      <c r="C68" s="9" t="s">
        <v>16</v>
      </c>
      <c r="D68" s="9">
        <v>21416</v>
      </c>
      <c r="E68" s="11" t="s">
        <v>71</v>
      </c>
      <c r="F68" s="11" t="s">
        <v>72</v>
      </c>
      <c r="G68" s="11"/>
      <c r="H68" s="7">
        <v>12</v>
      </c>
      <c r="I68" s="9" t="s">
        <v>283</v>
      </c>
      <c r="J68" s="9">
        <v>12</v>
      </c>
      <c r="K68" s="9" t="s">
        <v>283</v>
      </c>
      <c r="L68" s="11" t="s">
        <v>759</v>
      </c>
      <c r="M68" s="43">
        <v>4</v>
      </c>
    </row>
    <row r="69" spans="1:13" s="18" customFormat="1" ht="56.25" x14ac:dyDescent="0.25">
      <c r="A69" s="9">
        <v>484</v>
      </c>
      <c r="B69" s="9" t="s">
        <v>15</v>
      </c>
      <c r="C69" s="9" t="s">
        <v>16</v>
      </c>
      <c r="D69" s="9">
        <v>21416</v>
      </c>
      <c r="E69" s="11" t="s">
        <v>71</v>
      </c>
      <c r="F69" s="11" t="s">
        <v>73</v>
      </c>
      <c r="G69" s="11"/>
      <c r="H69" s="7">
        <v>12</v>
      </c>
      <c r="I69" s="9" t="s">
        <v>283</v>
      </c>
      <c r="J69" s="9">
        <v>12</v>
      </c>
      <c r="K69" s="9" t="s">
        <v>283</v>
      </c>
      <c r="L69" s="11" t="s">
        <v>759</v>
      </c>
      <c r="M69" s="43">
        <v>12</v>
      </c>
    </row>
    <row r="70" spans="1:13" s="17" customFormat="1" ht="56.25" x14ac:dyDescent="0.25">
      <c r="A70" s="8">
        <v>484</v>
      </c>
      <c r="B70" s="8" t="s">
        <v>15</v>
      </c>
      <c r="C70" s="8" t="s">
        <v>16</v>
      </c>
      <c r="D70" s="8">
        <v>21418</v>
      </c>
      <c r="E70" s="10" t="s">
        <v>74</v>
      </c>
      <c r="F70" s="10" t="s">
        <v>74</v>
      </c>
      <c r="G70" s="10" t="s">
        <v>351</v>
      </c>
      <c r="H70" s="8">
        <f>(H71/H72)*100</f>
        <v>60</v>
      </c>
      <c r="I70" s="12" t="s">
        <v>11</v>
      </c>
      <c r="J70" s="8">
        <f>(J71/J72)*100</f>
        <v>61.403508771929829</v>
      </c>
      <c r="K70" s="12" t="s">
        <v>11</v>
      </c>
      <c r="L70" s="10" t="s">
        <v>759</v>
      </c>
      <c r="M70" s="45">
        <f>(M71/M72)*100</f>
        <v>11.911357340720222</v>
      </c>
    </row>
    <row r="71" spans="1:13" s="18" customFormat="1" ht="56.25" x14ac:dyDescent="0.25">
      <c r="A71" s="9">
        <v>484</v>
      </c>
      <c r="B71" s="9" t="s">
        <v>15</v>
      </c>
      <c r="C71" s="9" t="s">
        <v>16</v>
      </c>
      <c r="D71" s="9">
        <v>21418</v>
      </c>
      <c r="E71" s="11" t="s">
        <v>74</v>
      </c>
      <c r="F71" s="11" t="s">
        <v>75</v>
      </c>
      <c r="G71" s="11"/>
      <c r="H71" s="7">
        <v>342</v>
      </c>
      <c r="I71" s="9" t="s">
        <v>284</v>
      </c>
      <c r="J71" s="9">
        <v>350</v>
      </c>
      <c r="K71" s="9" t="s">
        <v>284</v>
      </c>
      <c r="L71" s="11" t="s">
        <v>759</v>
      </c>
      <c r="M71" s="43">
        <v>86</v>
      </c>
    </row>
    <row r="72" spans="1:13" s="18" customFormat="1" ht="56.25" x14ac:dyDescent="0.25">
      <c r="A72" s="9">
        <v>484</v>
      </c>
      <c r="B72" s="9" t="s">
        <v>15</v>
      </c>
      <c r="C72" s="9" t="s">
        <v>16</v>
      </c>
      <c r="D72" s="9">
        <v>21418</v>
      </c>
      <c r="E72" s="11" t="s">
        <v>74</v>
      </c>
      <c r="F72" s="11" t="s">
        <v>70</v>
      </c>
      <c r="G72" s="11"/>
      <c r="H72" s="7">
        <v>570</v>
      </c>
      <c r="I72" s="9" t="s">
        <v>284</v>
      </c>
      <c r="J72" s="9">
        <v>570</v>
      </c>
      <c r="K72" s="9" t="s">
        <v>284</v>
      </c>
      <c r="L72" s="11" t="s">
        <v>759</v>
      </c>
      <c r="M72" s="43">
        <v>722</v>
      </c>
    </row>
    <row r="73" spans="1:13" s="17" customFormat="1" ht="78.75" x14ac:dyDescent="0.25">
      <c r="A73" s="8">
        <v>485</v>
      </c>
      <c r="B73" s="8" t="s">
        <v>27</v>
      </c>
      <c r="C73" s="8" t="s">
        <v>28</v>
      </c>
      <c r="D73" s="8">
        <v>21350</v>
      </c>
      <c r="E73" s="10" t="s">
        <v>76</v>
      </c>
      <c r="F73" s="10" t="s">
        <v>76</v>
      </c>
      <c r="G73" s="26" t="s">
        <v>352</v>
      </c>
      <c r="H73" s="8">
        <f>(H74/H75)*100</f>
        <v>72.595851665619108</v>
      </c>
      <c r="I73" s="12" t="s">
        <v>11</v>
      </c>
      <c r="J73" s="8">
        <f>(J74/J75)*100</f>
        <v>80.811708718685466</v>
      </c>
      <c r="K73" s="12" t="s">
        <v>11</v>
      </c>
      <c r="L73" s="10" t="s">
        <v>77</v>
      </c>
      <c r="M73" s="45">
        <v>-998</v>
      </c>
    </row>
    <row r="74" spans="1:13" s="18" customFormat="1" ht="45" x14ac:dyDescent="0.25">
      <c r="A74" s="9">
        <v>485</v>
      </c>
      <c r="B74" s="9" t="s">
        <v>27</v>
      </c>
      <c r="C74" s="9" t="s">
        <v>28</v>
      </c>
      <c r="D74" s="9">
        <v>21350</v>
      </c>
      <c r="E74" s="11" t="s">
        <v>76</v>
      </c>
      <c r="F74" s="11" t="s">
        <v>78</v>
      </c>
      <c r="G74" s="11"/>
      <c r="H74" s="9">
        <v>8085</v>
      </c>
      <c r="I74" s="9" t="s">
        <v>290</v>
      </c>
      <c r="J74" s="9">
        <v>9000</v>
      </c>
      <c r="K74" s="9" t="s">
        <v>290</v>
      </c>
      <c r="L74" s="11" t="s">
        <v>79</v>
      </c>
      <c r="M74" s="43"/>
    </row>
    <row r="75" spans="1:13" s="18" customFormat="1" ht="45" x14ac:dyDescent="0.25">
      <c r="A75" s="9">
        <v>485</v>
      </c>
      <c r="B75" s="9" t="s">
        <v>27</v>
      </c>
      <c r="C75" s="9" t="s">
        <v>28</v>
      </c>
      <c r="D75" s="9">
        <v>21350</v>
      </c>
      <c r="E75" s="11" t="s">
        <v>76</v>
      </c>
      <c r="F75" s="11" t="s">
        <v>80</v>
      </c>
      <c r="G75" s="11"/>
      <c r="H75" s="9">
        <v>11137</v>
      </c>
      <c r="I75" s="9" t="s">
        <v>290</v>
      </c>
      <c r="J75" s="9">
        <v>11137</v>
      </c>
      <c r="K75" s="9" t="s">
        <v>290</v>
      </c>
      <c r="L75" s="11" t="s">
        <v>81</v>
      </c>
      <c r="M75" s="43"/>
    </row>
    <row r="76" spans="1:13" s="17" customFormat="1" ht="78.75" x14ac:dyDescent="0.25">
      <c r="A76" s="8">
        <v>485</v>
      </c>
      <c r="B76" s="8" t="s">
        <v>32</v>
      </c>
      <c r="C76" s="8" t="s">
        <v>9</v>
      </c>
      <c r="D76" s="8">
        <v>21353</v>
      </c>
      <c r="E76" s="10" t="s">
        <v>82</v>
      </c>
      <c r="F76" s="10" t="s">
        <v>82</v>
      </c>
      <c r="G76" s="10" t="s">
        <v>768</v>
      </c>
      <c r="H76" s="8">
        <f>(H77/H78)*100</f>
        <v>47.368421052631575</v>
      </c>
      <c r="I76" s="8" t="s">
        <v>11</v>
      </c>
      <c r="J76" s="8">
        <f>(J77/J78)*100</f>
        <v>52.631578947368418</v>
      </c>
      <c r="K76" s="8" t="s">
        <v>11</v>
      </c>
      <c r="L76" s="10" t="s">
        <v>765</v>
      </c>
      <c r="M76" s="45">
        <v>-998</v>
      </c>
    </row>
    <row r="77" spans="1:13" s="18" customFormat="1" ht="78.75" x14ac:dyDescent="0.25">
      <c r="A77" s="9">
        <v>485</v>
      </c>
      <c r="B77" s="9" t="s">
        <v>32</v>
      </c>
      <c r="C77" s="9" t="s">
        <v>9</v>
      </c>
      <c r="D77" s="9">
        <v>21353</v>
      </c>
      <c r="E77" s="11" t="s">
        <v>82</v>
      </c>
      <c r="F77" s="11" t="s">
        <v>766</v>
      </c>
      <c r="G77" s="11"/>
      <c r="H77" s="9">
        <v>9</v>
      </c>
      <c r="I77" s="9" t="s">
        <v>311</v>
      </c>
      <c r="J77" s="9">
        <v>10</v>
      </c>
      <c r="K77" s="9" t="s">
        <v>311</v>
      </c>
      <c r="L77" s="11" t="s">
        <v>765</v>
      </c>
      <c r="M77" s="43"/>
    </row>
    <row r="78" spans="1:13" s="18" customFormat="1" ht="78.75" x14ac:dyDescent="0.25">
      <c r="A78" s="9">
        <v>485</v>
      </c>
      <c r="B78" s="9" t="s">
        <v>32</v>
      </c>
      <c r="C78" s="9" t="s">
        <v>9</v>
      </c>
      <c r="D78" s="9">
        <v>21353</v>
      </c>
      <c r="E78" s="11" t="s">
        <v>82</v>
      </c>
      <c r="F78" s="11" t="s">
        <v>767</v>
      </c>
      <c r="G78" s="11"/>
      <c r="H78" s="9">
        <v>19</v>
      </c>
      <c r="I78" s="9" t="s">
        <v>311</v>
      </c>
      <c r="J78" s="9">
        <v>19</v>
      </c>
      <c r="K78" s="9" t="s">
        <v>311</v>
      </c>
      <c r="L78" s="11" t="s">
        <v>765</v>
      </c>
      <c r="M78" s="43"/>
    </row>
    <row r="79" spans="1:13" s="17" customFormat="1" ht="56.25" x14ac:dyDescent="0.25">
      <c r="A79" s="8">
        <v>485</v>
      </c>
      <c r="B79" s="8" t="s">
        <v>8</v>
      </c>
      <c r="C79" s="8" t="s">
        <v>9</v>
      </c>
      <c r="D79" s="8">
        <v>21357</v>
      </c>
      <c r="E79" s="10" t="s">
        <v>83</v>
      </c>
      <c r="F79" s="10" t="s">
        <v>83</v>
      </c>
      <c r="G79" s="10" t="s">
        <v>353</v>
      </c>
      <c r="H79" s="8">
        <f>(H80/H81)*100</f>
        <v>62.10526315789474</v>
      </c>
      <c r="I79" s="8" t="s">
        <v>11</v>
      </c>
      <c r="J79" s="8">
        <f>(J80/J81)*100</f>
        <v>66.315789473684205</v>
      </c>
      <c r="K79" s="8" t="s">
        <v>11</v>
      </c>
      <c r="L79" s="10" t="s">
        <v>769</v>
      </c>
      <c r="M79" s="45">
        <v>-998</v>
      </c>
    </row>
    <row r="80" spans="1:13" s="18" customFormat="1" ht="56.25" x14ac:dyDescent="0.25">
      <c r="A80" s="9">
        <v>485</v>
      </c>
      <c r="B80" s="9" t="s">
        <v>8</v>
      </c>
      <c r="C80" s="9" t="s">
        <v>9</v>
      </c>
      <c r="D80" s="9">
        <v>21357</v>
      </c>
      <c r="E80" s="11" t="s">
        <v>83</v>
      </c>
      <c r="F80" s="11" t="s">
        <v>84</v>
      </c>
      <c r="G80" s="11"/>
      <c r="H80" s="9">
        <v>59</v>
      </c>
      <c r="I80" s="9" t="s">
        <v>288</v>
      </c>
      <c r="J80" s="9">
        <v>63</v>
      </c>
      <c r="K80" s="9" t="s">
        <v>288</v>
      </c>
      <c r="L80" s="11" t="s">
        <v>769</v>
      </c>
      <c r="M80" s="43"/>
    </row>
    <row r="81" spans="1:13" s="18" customFormat="1" ht="56.25" x14ac:dyDescent="0.25">
      <c r="A81" s="9">
        <v>485</v>
      </c>
      <c r="B81" s="9" t="s">
        <v>8</v>
      </c>
      <c r="C81" s="9" t="s">
        <v>9</v>
      </c>
      <c r="D81" s="9">
        <v>21357</v>
      </c>
      <c r="E81" s="11" t="s">
        <v>83</v>
      </c>
      <c r="F81" s="11" t="s">
        <v>85</v>
      </c>
      <c r="G81" s="11"/>
      <c r="H81" s="9">
        <v>95</v>
      </c>
      <c r="I81" s="9" t="s">
        <v>288</v>
      </c>
      <c r="J81" s="9">
        <v>95</v>
      </c>
      <c r="K81" s="9" t="s">
        <v>288</v>
      </c>
      <c r="L81" s="11" t="s">
        <v>769</v>
      </c>
      <c r="M81" s="43"/>
    </row>
    <row r="82" spans="1:13" s="17" customFormat="1" ht="56.25" x14ac:dyDescent="0.25">
      <c r="A82" s="8">
        <v>485</v>
      </c>
      <c r="B82" s="8" t="s">
        <v>15</v>
      </c>
      <c r="C82" s="10" t="s">
        <v>16</v>
      </c>
      <c r="D82" s="8">
        <v>21358</v>
      </c>
      <c r="E82" s="10" t="s">
        <v>86</v>
      </c>
      <c r="F82" s="10" t="s">
        <v>86</v>
      </c>
      <c r="G82" s="10" t="s">
        <v>355</v>
      </c>
      <c r="H82" s="8">
        <f>(H83/H84)*100</f>
        <v>54.658385093167702</v>
      </c>
      <c r="I82" s="8" t="s">
        <v>11</v>
      </c>
      <c r="J82" s="8">
        <f>(J83/J84)*100</f>
        <v>100</v>
      </c>
      <c r="K82" s="8" t="s">
        <v>11</v>
      </c>
      <c r="L82" s="10" t="s">
        <v>769</v>
      </c>
      <c r="M82" s="45">
        <f>(M83/M84)*100</f>
        <v>35.119047619047613</v>
      </c>
    </row>
    <row r="83" spans="1:13" s="18" customFormat="1" ht="56.25" x14ac:dyDescent="0.25">
      <c r="A83" s="9">
        <v>485</v>
      </c>
      <c r="B83" s="9" t="s">
        <v>15</v>
      </c>
      <c r="C83" s="9" t="s">
        <v>16</v>
      </c>
      <c r="D83" s="9">
        <v>21358</v>
      </c>
      <c r="E83" s="11" t="s">
        <v>86</v>
      </c>
      <c r="F83" s="11" t="s">
        <v>87</v>
      </c>
      <c r="G83" s="11"/>
      <c r="H83" s="9">
        <v>88</v>
      </c>
      <c r="I83" s="9" t="s">
        <v>312</v>
      </c>
      <c r="J83" s="9">
        <v>50</v>
      </c>
      <c r="K83" s="9" t="s">
        <v>312</v>
      </c>
      <c r="L83" s="11" t="s">
        <v>769</v>
      </c>
      <c r="M83" s="43">
        <v>118</v>
      </c>
    </row>
    <row r="84" spans="1:13" s="18" customFormat="1" ht="56.25" x14ac:dyDescent="0.25">
      <c r="A84" s="9">
        <v>485</v>
      </c>
      <c r="B84" s="9" t="s">
        <v>15</v>
      </c>
      <c r="C84" s="9" t="s">
        <v>16</v>
      </c>
      <c r="D84" s="9">
        <v>21358</v>
      </c>
      <c r="E84" s="11" t="s">
        <v>86</v>
      </c>
      <c r="F84" s="11" t="s">
        <v>88</v>
      </c>
      <c r="G84" s="11"/>
      <c r="H84" s="9">
        <v>161</v>
      </c>
      <c r="I84" s="9" t="s">
        <v>312</v>
      </c>
      <c r="J84" s="9">
        <v>50</v>
      </c>
      <c r="K84" s="9" t="s">
        <v>312</v>
      </c>
      <c r="L84" s="11" t="s">
        <v>769</v>
      </c>
      <c r="M84" s="43">
        <v>336</v>
      </c>
    </row>
    <row r="85" spans="1:13" s="17" customFormat="1" ht="56.25" x14ac:dyDescent="0.25">
      <c r="A85" s="8">
        <v>485</v>
      </c>
      <c r="B85" s="8" t="s">
        <v>15</v>
      </c>
      <c r="C85" s="8" t="s">
        <v>16</v>
      </c>
      <c r="D85" s="8">
        <v>21359</v>
      </c>
      <c r="E85" s="10" t="s">
        <v>770</v>
      </c>
      <c r="F85" s="10" t="s">
        <v>770</v>
      </c>
      <c r="G85" s="10" t="s">
        <v>773</v>
      </c>
      <c r="H85" s="8">
        <f>(H86/H87)*100</f>
        <v>100</v>
      </c>
      <c r="I85" s="8" t="s">
        <v>11</v>
      </c>
      <c r="J85" s="8">
        <f>(J86/J87)*100</f>
        <v>100</v>
      </c>
      <c r="K85" s="8" t="s">
        <v>11</v>
      </c>
      <c r="L85" s="10" t="s">
        <v>769</v>
      </c>
      <c r="M85" s="45">
        <f>(M86/M87)*100</f>
        <v>99.090909090909093</v>
      </c>
    </row>
    <row r="86" spans="1:13" s="18" customFormat="1" ht="56.25" x14ac:dyDescent="0.25">
      <c r="A86" s="9">
        <v>485</v>
      </c>
      <c r="B86" s="9" t="s">
        <v>15</v>
      </c>
      <c r="C86" s="9" t="s">
        <v>16</v>
      </c>
      <c r="D86" s="9">
        <v>21359</v>
      </c>
      <c r="E86" s="11" t="s">
        <v>770</v>
      </c>
      <c r="F86" s="11" t="s">
        <v>771</v>
      </c>
      <c r="G86" s="11"/>
      <c r="H86" s="9">
        <v>6</v>
      </c>
      <c r="I86" s="9" t="s">
        <v>285</v>
      </c>
      <c r="J86" s="9">
        <v>7</v>
      </c>
      <c r="K86" s="9" t="s">
        <v>285</v>
      </c>
      <c r="L86" s="11" t="s">
        <v>769</v>
      </c>
      <c r="M86" s="43">
        <v>109</v>
      </c>
    </row>
    <row r="87" spans="1:13" s="18" customFormat="1" ht="56.25" x14ac:dyDescent="0.25">
      <c r="A87" s="9">
        <v>485</v>
      </c>
      <c r="B87" s="9" t="s">
        <v>15</v>
      </c>
      <c r="C87" s="9" t="s">
        <v>16</v>
      </c>
      <c r="D87" s="9">
        <v>21359</v>
      </c>
      <c r="E87" s="11" t="s">
        <v>770</v>
      </c>
      <c r="F87" s="11" t="s">
        <v>772</v>
      </c>
      <c r="G87" s="11"/>
      <c r="H87" s="9">
        <v>6</v>
      </c>
      <c r="I87" s="9" t="s">
        <v>285</v>
      </c>
      <c r="J87" s="9">
        <v>7</v>
      </c>
      <c r="K87" s="9" t="s">
        <v>285</v>
      </c>
      <c r="L87" s="11" t="s">
        <v>769</v>
      </c>
      <c r="M87" s="43">
        <v>110</v>
      </c>
    </row>
    <row r="88" spans="1:13" s="17" customFormat="1" ht="78.75" x14ac:dyDescent="0.25">
      <c r="A88" s="8">
        <v>485</v>
      </c>
      <c r="B88" s="8" t="s">
        <v>8</v>
      </c>
      <c r="C88" s="8" t="s">
        <v>9</v>
      </c>
      <c r="D88" s="8">
        <v>21362</v>
      </c>
      <c r="E88" s="10" t="s">
        <v>89</v>
      </c>
      <c r="F88" s="10" t="s">
        <v>89</v>
      </c>
      <c r="G88" s="10" t="s">
        <v>774</v>
      </c>
      <c r="H88" s="8">
        <f>(H89/H90)*100</f>
        <v>100</v>
      </c>
      <c r="I88" s="8" t="s">
        <v>11</v>
      </c>
      <c r="J88" s="8">
        <f>(J89/J90)*100</f>
        <v>100</v>
      </c>
      <c r="K88" s="8" t="s">
        <v>11</v>
      </c>
      <c r="L88" s="10" t="s">
        <v>769</v>
      </c>
      <c r="M88" s="45">
        <v>-998</v>
      </c>
    </row>
    <row r="89" spans="1:13" s="18" customFormat="1" ht="56.25" x14ac:dyDescent="0.25">
      <c r="A89" s="9">
        <v>485</v>
      </c>
      <c r="B89" s="9" t="s">
        <v>8</v>
      </c>
      <c r="C89" s="9" t="s">
        <v>9</v>
      </c>
      <c r="D89" s="9">
        <v>21362</v>
      </c>
      <c r="E89" s="11" t="s">
        <v>89</v>
      </c>
      <c r="F89" s="11" t="s">
        <v>90</v>
      </c>
      <c r="G89" s="11"/>
      <c r="H89" s="9">
        <v>45</v>
      </c>
      <c r="I89" s="9" t="s">
        <v>286</v>
      </c>
      <c r="J89" s="9">
        <v>45</v>
      </c>
      <c r="K89" s="9" t="s">
        <v>286</v>
      </c>
      <c r="L89" s="11" t="s">
        <v>769</v>
      </c>
      <c r="M89" s="43"/>
    </row>
    <row r="90" spans="1:13" s="18" customFormat="1" ht="56.25" x14ac:dyDescent="0.25">
      <c r="A90" s="9">
        <v>485</v>
      </c>
      <c r="B90" s="9" t="s">
        <v>8</v>
      </c>
      <c r="C90" s="9" t="s">
        <v>9</v>
      </c>
      <c r="D90" s="9">
        <v>21362</v>
      </c>
      <c r="E90" s="11" t="s">
        <v>89</v>
      </c>
      <c r="F90" s="11" t="s">
        <v>91</v>
      </c>
      <c r="G90" s="11"/>
      <c r="H90" s="9">
        <v>45</v>
      </c>
      <c r="I90" s="9" t="s">
        <v>286</v>
      </c>
      <c r="J90" s="9">
        <v>45</v>
      </c>
      <c r="K90" s="9" t="s">
        <v>286</v>
      </c>
      <c r="L90" s="11" t="s">
        <v>769</v>
      </c>
      <c r="M90" s="43"/>
    </row>
    <row r="91" spans="1:13" s="17" customFormat="1" ht="56.25" x14ac:dyDescent="0.25">
      <c r="A91" s="8">
        <v>485</v>
      </c>
      <c r="B91" s="8" t="s">
        <v>15</v>
      </c>
      <c r="C91" s="8" t="s">
        <v>16</v>
      </c>
      <c r="D91" s="8">
        <v>21366</v>
      </c>
      <c r="E91" s="10" t="s">
        <v>92</v>
      </c>
      <c r="F91" s="10" t="s">
        <v>92</v>
      </c>
      <c r="G91" s="10" t="s">
        <v>356</v>
      </c>
      <c r="H91" s="8">
        <f>(H92/H93)*100</f>
        <v>100</v>
      </c>
      <c r="I91" s="8" t="s">
        <v>11</v>
      </c>
      <c r="J91" s="8">
        <f>(J92/J93)*100</f>
        <v>100</v>
      </c>
      <c r="K91" s="8" t="s">
        <v>11</v>
      </c>
      <c r="L91" s="10" t="s">
        <v>769</v>
      </c>
      <c r="M91" s="45">
        <f>(M92/M93)*100</f>
        <v>100</v>
      </c>
    </row>
    <row r="92" spans="1:13" s="18" customFormat="1" ht="56.25" x14ac:dyDescent="0.25">
      <c r="A92" s="9">
        <v>485</v>
      </c>
      <c r="B92" s="9" t="s">
        <v>15</v>
      </c>
      <c r="C92" s="9" t="s">
        <v>16</v>
      </c>
      <c r="D92" s="9">
        <v>21366</v>
      </c>
      <c r="E92" s="11" t="s">
        <v>92</v>
      </c>
      <c r="F92" s="11" t="s">
        <v>93</v>
      </c>
      <c r="G92" s="11"/>
      <c r="H92" s="9">
        <v>9</v>
      </c>
      <c r="I92" s="9" t="s">
        <v>312</v>
      </c>
      <c r="J92" s="9">
        <v>50</v>
      </c>
      <c r="K92" s="9" t="s">
        <v>312</v>
      </c>
      <c r="L92" s="11" t="s">
        <v>769</v>
      </c>
      <c r="M92" s="43">
        <v>2</v>
      </c>
    </row>
    <row r="93" spans="1:13" s="18" customFormat="1" ht="56.25" x14ac:dyDescent="0.25">
      <c r="A93" s="9">
        <v>485</v>
      </c>
      <c r="B93" s="9" t="s">
        <v>15</v>
      </c>
      <c r="C93" s="9" t="s">
        <v>16</v>
      </c>
      <c r="D93" s="9">
        <v>21366</v>
      </c>
      <c r="E93" s="11" t="s">
        <v>92</v>
      </c>
      <c r="F93" s="11" t="s">
        <v>94</v>
      </c>
      <c r="G93" s="11"/>
      <c r="H93" s="9">
        <v>9</v>
      </c>
      <c r="I93" s="9" t="s">
        <v>312</v>
      </c>
      <c r="J93" s="9">
        <v>50</v>
      </c>
      <c r="K93" s="9" t="s">
        <v>312</v>
      </c>
      <c r="L93" s="11" t="s">
        <v>769</v>
      </c>
      <c r="M93" s="43">
        <v>2</v>
      </c>
    </row>
    <row r="94" spans="1:13" s="17" customFormat="1" ht="56.25" x14ac:dyDescent="0.25">
      <c r="A94" s="8">
        <v>485</v>
      </c>
      <c r="B94" s="8" t="s">
        <v>15</v>
      </c>
      <c r="C94" s="8" t="s">
        <v>16</v>
      </c>
      <c r="D94" s="8">
        <v>21372</v>
      </c>
      <c r="E94" s="10" t="s">
        <v>95</v>
      </c>
      <c r="F94" s="10" t="s">
        <v>95</v>
      </c>
      <c r="G94" s="10" t="s">
        <v>357</v>
      </c>
      <c r="H94" s="8">
        <f>(H95/H96)*100</f>
        <v>86.802030456852791</v>
      </c>
      <c r="I94" s="8" t="s">
        <v>11</v>
      </c>
      <c r="J94" s="8">
        <f>(J95/J96)*100</f>
        <v>100</v>
      </c>
      <c r="K94" s="8" t="s">
        <v>11</v>
      </c>
      <c r="L94" s="10" t="s">
        <v>769</v>
      </c>
      <c r="M94" s="45">
        <f>(M95/M96)*100</f>
        <v>100</v>
      </c>
    </row>
    <row r="95" spans="1:13" s="18" customFormat="1" ht="56.25" x14ac:dyDescent="0.25">
      <c r="A95" s="9">
        <v>485</v>
      </c>
      <c r="B95" s="9" t="s">
        <v>15</v>
      </c>
      <c r="C95" s="9" t="s">
        <v>16</v>
      </c>
      <c r="D95" s="9">
        <v>21372</v>
      </c>
      <c r="E95" s="11" t="s">
        <v>95</v>
      </c>
      <c r="F95" s="11" t="s">
        <v>96</v>
      </c>
      <c r="G95" s="11"/>
      <c r="H95" s="7">
        <v>171</v>
      </c>
      <c r="I95" s="6" t="s">
        <v>286</v>
      </c>
      <c r="J95" s="6">
        <v>153</v>
      </c>
      <c r="K95" s="6" t="s">
        <v>286</v>
      </c>
      <c r="L95" s="11" t="s">
        <v>769</v>
      </c>
      <c r="M95" s="43">
        <v>15</v>
      </c>
    </row>
    <row r="96" spans="1:13" s="18" customFormat="1" ht="56.25" x14ac:dyDescent="0.25">
      <c r="A96" s="9">
        <v>485</v>
      </c>
      <c r="B96" s="9" t="s">
        <v>15</v>
      </c>
      <c r="C96" s="9" t="s">
        <v>16</v>
      </c>
      <c r="D96" s="9">
        <v>21372</v>
      </c>
      <c r="E96" s="11" t="s">
        <v>95</v>
      </c>
      <c r="F96" s="11" t="s">
        <v>97</v>
      </c>
      <c r="G96" s="11"/>
      <c r="H96" s="7">
        <v>197</v>
      </c>
      <c r="I96" s="6" t="s">
        <v>286</v>
      </c>
      <c r="J96" s="6">
        <v>153</v>
      </c>
      <c r="K96" s="6" t="s">
        <v>286</v>
      </c>
      <c r="L96" s="11" t="s">
        <v>769</v>
      </c>
      <c r="M96" s="43">
        <v>15</v>
      </c>
    </row>
    <row r="97" spans="1:13" s="17" customFormat="1" ht="45" x14ac:dyDescent="0.25">
      <c r="A97" s="8">
        <v>485</v>
      </c>
      <c r="B97" s="8" t="s">
        <v>8</v>
      </c>
      <c r="C97" s="8" t="s">
        <v>9</v>
      </c>
      <c r="D97" s="8">
        <v>21379</v>
      </c>
      <c r="E97" s="10" t="s">
        <v>98</v>
      </c>
      <c r="F97" s="10" t="s">
        <v>98</v>
      </c>
      <c r="G97" s="10" t="s">
        <v>354</v>
      </c>
      <c r="H97" s="8">
        <f>(H98/H99)*100</f>
        <v>91.666666666666657</v>
      </c>
      <c r="I97" s="12" t="s">
        <v>11</v>
      </c>
      <c r="J97" s="8">
        <f>(J98/J99)*100</f>
        <v>96.666666666666671</v>
      </c>
      <c r="K97" s="12" t="s">
        <v>11</v>
      </c>
      <c r="L97" s="10" t="s">
        <v>775</v>
      </c>
      <c r="M97" s="45">
        <v>-998</v>
      </c>
    </row>
    <row r="98" spans="1:13" s="18" customFormat="1" ht="45" x14ac:dyDescent="0.25">
      <c r="A98" s="9">
        <v>485</v>
      </c>
      <c r="B98" s="9" t="s">
        <v>8</v>
      </c>
      <c r="C98" s="9" t="s">
        <v>9</v>
      </c>
      <c r="D98" s="9">
        <v>21379</v>
      </c>
      <c r="E98" s="11" t="s">
        <v>98</v>
      </c>
      <c r="F98" s="11" t="s">
        <v>313</v>
      </c>
      <c r="G98" s="11"/>
      <c r="H98" s="9">
        <v>55</v>
      </c>
      <c r="I98" s="9" t="s">
        <v>294</v>
      </c>
      <c r="J98" s="9">
        <v>58</v>
      </c>
      <c r="K98" s="9" t="s">
        <v>294</v>
      </c>
      <c r="L98" s="11" t="s">
        <v>775</v>
      </c>
      <c r="M98" s="43"/>
    </row>
    <row r="99" spans="1:13" s="18" customFormat="1" ht="45" x14ac:dyDescent="0.25">
      <c r="A99" s="9">
        <v>485</v>
      </c>
      <c r="B99" s="9" t="s">
        <v>8</v>
      </c>
      <c r="C99" s="9" t="s">
        <v>9</v>
      </c>
      <c r="D99" s="9">
        <v>21379</v>
      </c>
      <c r="E99" s="11" t="s">
        <v>98</v>
      </c>
      <c r="F99" s="11" t="s">
        <v>99</v>
      </c>
      <c r="G99" s="11"/>
      <c r="H99" s="9">
        <v>60</v>
      </c>
      <c r="I99" s="9" t="s">
        <v>294</v>
      </c>
      <c r="J99" s="9">
        <v>60</v>
      </c>
      <c r="K99" s="9" t="s">
        <v>294</v>
      </c>
      <c r="L99" s="11" t="s">
        <v>775</v>
      </c>
      <c r="M99" s="43"/>
    </row>
    <row r="100" spans="1:13" s="17" customFormat="1" ht="45" x14ac:dyDescent="0.25">
      <c r="A100" s="8">
        <v>485</v>
      </c>
      <c r="B100" s="8" t="s">
        <v>15</v>
      </c>
      <c r="C100" s="8" t="s">
        <v>16</v>
      </c>
      <c r="D100" s="8">
        <v>21386</v>
      </c>
      <c r="E100" s="10" t="s">
        <v>100</v>
      </c>
      <c r="F100" s="10" t="s">
        <v>100</v>
      </c>
      <c r="G100" s="10" t="s">
        <v>358</v>
      </c>
      <c r="H100" s="8">
        <f>(H101/H102)*100</f>
        <v>64.921465968586389</v>
      </c>
      <c r="I100" s="8" t="s">
        <v>11</v>
      </c>
      <c r="J100" s="8">
        <f>(J101/J102)*100</f>
        <v>97.5</v>
      </c>
      <c r="K100" s="8" t="s">
        <v>11</v>
      </c>
      <c r="L100" s="10" t="s">
        <v>775</v>
      </c>
      <c r="M100" s="45">
        <f>(M101/M102)*100</f>
        <v>42.857142857142854</v>
      </c>
    </row>
    <row r="101" spans="1:13" s="18" customFormat="1" ht="45" x14ac:dyDescent="0.25">
      <c r="A101" s="9">
        <v>485</v>
      </c>
      <c r="B101" s="9" t="s">
        <v>15</v>
      </c>
      <c r="C101" s="9" t="s">
        <v>16</v>
      </c>
      <c r="D101" s="9">
        <v>21386</v>
      </c>
      <c r="E101" s="11" t="s">
        <v>100</v>
      </c>
      <c r="F101" s="11" t="s">
        <v>101</v>
      </c>
      <c r="G101" s="11"/>
      <c r="H101" s="9">
        <v>124</v>
      </c>
      <c r="I101" s="9" t="s">
        <v>285</v>
      </c>
      <c r="J101" s="9">
        <v>39</v>
      </c>
      <c r="K101" s="9" t="s">
        <v>285</v>
      </c>
      <c r="L101" s="11" t="s">
        <v>775</v>
      </c>
      <c r="M101" s="43">
        <v>21</v>
      </c>
    </row>
    <row r="102" spans="1:13" s="18" customFormat="1" ht="45" x14ac:dyDescent="0.25">
      <c r="A102" s="9">
        <v>485</v>
      </c>
      <c r="B102" s="9" t="s">
        <v>15</v>
      </c>
      <c r="C102" s="9" t="s">
        <v>16</v>
      </c>
      <c r="D102" s="9">
        <v>21386</v>
      </c>
      <c r="E102" s="11" t="s">
        <v>100</v>
      </c>
      <c r="F102" s="11" t="s">
        <v>102</v>
      </c>
      <c r="G102" s="11"/>
      <c r="H102" s="9">
        <v>191</v>
      </c>
      <c r="I102" s="9" t="s">
        <v>285</v>
      </c>
      <c r="J102" s="9">
        <v>40</v>
      </c>
      <c r="K102" s="9" t="s">
        <v>285</v>
      </c>
      <c r="L102" s="11" t="s">
        <v>775</v>
      </c>
      <c r="M102" s="43">
        <v>49</v>
      </c>
    </row>
    <row r="103" spans="1:13" s="17" customFormat="1" ht="45" x14ac:dyDescent="0.25">
      <c r="A103" s="8">
        <v>485</v>
      </c>
      <c r="B103" s="8" t="s">
        <v>15</v>
      </c>
      <c r="C103" s="8" t="s">
        <v>16</v>
      </c>
      <c r="D103" s="8">
        <v>21391</v>
      </c>
      <c r="E103" s="10" t="s">
        <v>776</v>
      </c>
      <c r="F103" s="10" t="s">
        <v>776</v>
      </c>
      <c r="G103" s="10" t="s">
        <v>359</v>
      </c>
      <c r="H103" s="8">
        <f>(H104/H105)*100</f>
        <v>50.684931506849317</v>
      </c>
      <c r="I103" s="8" t="s">
        <v>11</v>
      </c>
      <c r="J103" s="8">
        <f>(J104/J105)*100</f>
        <v>94.117647058823522</v>
      </c>
      <c r="K103" s="8" t="s">
        <v>11</v>
      </c>
      <c r="L103" s="10" t="s">
        <v>775</v>
      </c>
      <c r="M103" s="45">
        <f>(M104/M105)*100</f>
        <v>100</v>
      </c>
    </row>
    <row r="104" spans="1:13" s="18" customFormat="1" ht="45" x14ac:dyDescent="0.25">
      <c r="A104" s="9">
        <v>485</v>
      </c>
      <c r="B104" s="9" t="s">
        <v>15</v>
      </c>
      <c r="C104" s="9" t="s">
        <v>16</v>
      </c>
      <c r="D104" s="9">
        <v>21391</v>
      </c>
      <c r="E104" s="11" t="s">
        <v>776</v>
      </c>
      <c r="F104" s="11" t="s">
        <v>103</v>
      </c>
      <c r="G104" s="11"/>
      <c r="H104" s="9">
        <v>37</v>
      </c>
      <c r="I104" s="9" t="s">
        <v>287</v>
      </c>
      <c r="J104" s="9">
        <v>16</v>
      </c>
      <c r="K104" s="9" t="s">
        <v>287</v>
      </c>
      <c r="L104" s="11" t="s">
        <v>775</v>
      </c>
      <c r="M104" s="43">
        <v>5</v>
      </c>
    </row>
    <row r="105" spans="1:13" s="18" customFormat="1" ht="45" x14ac:dyDescent="0.25">
      <c r="A105" s="9">
        <v>485</v>
      </c>
      <c r="B105" s="9" t="s">
        <v>15</v>
      </c>
      <c r="C105" s="9" t="s">
        <v>16</v>
      </c>
      <c r="D105" s="9">
        <v>21391</v>
      </c>
      <c r="E105" s="11" t="s">
        <v>776</v>
      </c>
      <c r="F105" s="11" t="s">
        <v>104</v>
      </c>
      <c r="G105" s="11"/>
      <c r="H105" s="9">
        <v>73</v>
      </c>
      <c r="I105" s="9" t="s">
        <v>287</v>
      </c>
      <c r="J105" s="9">
        <v>17</v>
      </c>
      <c r="K105" s="9" t="s">
        <v>287</v>
      </c>
      <c r="L105" s="11" t="s">
        <v>775</v>
      </c>
      <c r="M105" s="43">
        <v>5</v>
      </c>
    </row>
    <row r="106" spans="1:13" s="17" customFormat="1" ht="56.25" x14ac:dyDescent="0.25">
      <c r="A106" s="8">
        <v>485</v>
      </c>
      <c r="B106" s="8" t="s">
        <v>8</v>
      </c>
      <c r="C106" s="8" t="s">
        <v>9</v>
      </c>
      <c r="D106" s="8">
        <v>21399</v>
      </c>
      <c r="E106" s="10" t="s">
        <v>105</v>
      </c>
      <c r="F106" s="10" t="s">
        <v>105</v>
      </c>
      <c r="G106" s="10" t="s">
        <v>777</v>
      </c>
      <c r="H106" s="8">
        <f>(H107/H108)*100</f>
        <v>57.999999999999993</v>
      </c>
      <c r="I106" s="8" t="s">
        <v>11</v>
      </c>
      <c r="J106" s="8">
        <f>(J107/J108)*100</f>
        <v>67.741935483870961</v>
      </c>
      <c r="K106" s="8" t="s">
        <v>11</v>
      </c>
      <c r="L106" s="10" t="s">
        <v>779</v>
      </c>
      <c r="M106" s="45">
        <v>-998</v>
      </c>
    </row>
    <row r="107" spans="1:13" s="18" customFormat="1" ht="56.25" x14ac:dyDescent="0.25">
      <c r="A107" s="9">
        <v>485</v>
      </c>
      <c r="B107" s="9" t="s">
        <v>8</v>
      </c>
      <c r="C107" s="9" t="s">
        <v>9</v>
      </c>
      <c r="D107" s="9">
        <v>21399</v>
      </c>
      <c r="E107" s="11" t="s">
        <v>105</v>
      </c>
      <c r="F107" s="11" t="s">
        <v>106</v>
      </c>
      <c r="G107" s="11"/>
      <c r="H107" s="9">
        <v>29</v>
      </c>
      <c r="I107" s="9" t="s">
        <v>294</v>
      </c>
      <c r="J107" s="9">
        <v>42</v>
      </c>
      <c r="K107" s="9" t="s">
        <v>294</v>
      </c>
      <c r="L107" s="11" t="s">
        <v>779</v>
      </c>
      <c r="M107" s="43"/>
    </row>
    <row r="108" spans="1:13" s="18" customFormat="1" ht="56.25" x14ac:dyDescent="0.25">
      <c r="A108" s="9">
        <v>485</v>
      </c>
      <c r="B108" s="9" t="s">
        <v>8</v>
      </c>
      <c r="C108" s="9" t="s">
        <v>9</v>
      </c>
      <c r="D108" s="9">
        <v>21399</v>
      </c>
      <c r="E108" s="11" t="s">
        <v>105</v>
      </c>
      <c r="F108" s="11" t="s">
        <v>778</v>
      </c>
      <c r="G108" s="11"/>
      <c r="H108" s="9">
        <v>50</v>
      </c>
      <c r="I108" s="9" t="s">
        <v>294</v>
      </c>
      <c r="J108" s="9">
        <v>62</v>
      </c>
      <c r="K108" s="9" t="s">
        <v>294</v>
      </c>
      <c r="L108" s="11" t="s">
        <v>779</v>
      </c>
      <c r="M108" s="43"/>
    </row>
    <row r="109" spans="1:13" s="17" customFormat="1" ht="45" x14ac:dyDescent="0.25">
      <c r="A109" s="8">
        <v>485</v>
      </c>
      <c r="B109" s="8" t="s">
        <v>15</v>
      </c>
      <c r="C109" s="8" t="s">
        <v>16</v>
      </c>
      <c r="D109" s="8">
        <v>21406</v>
      </c>
      <c r="E109" s="10" t="s">
        <v>107</v>
      </c>
      <c r="F109" s="10" t="s">
        <v>107</v>
      </c>
      <c r="G109" s="10" t="s">
        <v>360</v>
      </c>
      <c r="H109" s="8">
        <f>(H110/H111)*100</f>
        <v>100</v>
      </c>
      <c r="I109" s="8" t="s">
        <v>11</v>
      </c>
      <c r="J109" s="8">
        <f>(J110/J111)*100</f>
        <v>83.870967741935488</v>
      </c>
      <c r="K109" s="8" t="s">
        <v>11</v>
      </c>
      <c r="L109" s="10" t="s">
        <v>780</v>
      </c>
      <c r="M109" s="45">
        <f>(M110/M111)*100</f>
        <v>100</v>
      </c>
    </row>
    <row r="110" spans="1:13" s="18" customFormat="1" ht="45" x14ac:dyDescent="0.25">
      <c r="A110" s="9">
        <v>485</v>
      </c>
      <c r="B110" s="9" t="s">
        <v>15</v>
      </c>
      <c r="C110" s="9" t="s">
        <v>16</v>
      </c>
      <c r="D110" s="9">
        <v>21406</v>
      </c>
      <c r="E110" s="11" t="s">
        <v>107</v>
      </c>
      <c r="F110" s="11" t="s">
        <v>108</v>
      </c>
      <c r="G110" s="11"/>
      <c r="H110" s="9">
        <v>34</v>
      </c>
      <c r="I110" s="9" t="s">
        <v>288</v>
      </c>
      <c r="J110" s="9">
        <v>52</v>
      </c>
      <c r="K110" s="9" t="s">
        <v>288</v>
      </c>
      <c r="L110" s="11" t="s">
        <v>780</v>
      </c>
      <c r="M110" s="43">
        <v>126</v>
      </c>
    </row>
    <row r="111" spans="1:13" s="18" customFormat="1" ht="45" x14ac:dyDescent="0.25">
      <c r="A111" s="9">
        <v>485</v>
      </c>
      <c r="B111" s="9" t="s">
        <v>15</v>
      </c>
      <c r="C111" s="9" t="s">
        <v>16</v>
      </c>
      <c r="D111" s="9">
        <v>21406</v>
      </c>
      <c r="E111" s="11" t="s">
        <v>107</v>
      </c>
      <c r="F111" s="11" t="s">
        <v>109</v>
      </c>
      <c r="G111" s="11"/>
      <c r="H111" s="9">
        <v>34</v>
      </c>
      <c r="I111" s="9" t="s">
        <v>288</v>
      </c>
      <c r="J111" s="9">
        <v>62</v>
      </c>
      <c r="K111" s="9" t="s">
        <v>288</v>
      </c>
      <c r="L111" s="11" t="s">
        <v>780</v>
      </c>
      <c r="M111" s="43">
        <v>126</v>
      </c>
    </row>
    <row r="112" spans="1:13" s="17" customFormat="1" ht="56.25" x14ac:dyDescent="0.25">
      <c r="A112" s="8">
        <v>485</v>
      </c>
      <c r="B112" s="8" t="s">
        <v>15</v>
      </c>
      <c r="C112" s="8" t="s">
        <v>16</v>
      </c>
      <c r="D112" s="8">
        <v>21412</v>
      </c>
      <c r="E112" s="10" t="s">
        <v>110</v>
      </c>
      <c r="F112" s="10" t="s">
        <v>110</v>
      </c>
      <c r="G112" s="10" t="s">
        <v>782</v>
      </c>
      <c r="H112" s="8">
        <f>(H113/H114)*100</f>
        <v>85.294117647058826</v>
      </c>
      <c r="I112" s="8" t="s">
        <v>11</v>
      </c>
      <c r="J112" s="8">
        <f>(J113/J114)*100</f>
        <v>80.769230769230774</v>
      </c>
      <c r="K112" s="8" t="s">
        <v>11</v>
      </c>
      <c r="L112" s="10" t="s">
        <v>781</v>
      </c>
      <c r="M112" s="45">
        <f>(M113/M114)*100</f>
        <v>83.333333333333343</v>
      </c>
    </row>
    <row r="113" spans="1:13" s="18" customFormat="1" ht="56.25" x14ac:dyDescent="0.25">
      <c r="A113" s="9">
        <v>485</v>
      </c>
      <c r="B113" s="9" t="s">
        <v>15</v>
      </c>
      <c r="C113" s="9" t="s">
        <v>16</v>
      </c>
      <c r="D113" s="9">
        <v>21412</v>
      </c>
      <c r="E113" s="11" t="s">
        <v>110</v>
      </c>
      <c r="F113" s="11" t="s">
        <v>111</v>
      </c>
      <c r="G113" s="11"/>
      <c r="H113" s="9">
        <v>29</v>
      </c>
      <c r="I113" s="9" t="s">
        <v>288</v>
      </c>
      <c r="J113" s="9">
        <v>42</v>
      </c>
      <c r="K113" s="9" t="s">
        <v>288</v>
      </c>
      <c r="L113" s="11" t="s">
        <v>781</v>
      </c>
      <c r="M113" s="43">
        <v>5</v>
      </c>
    </row>
    <row r="114" spans="1:13" s="18" customFormat="1" ht="56.25" x14ac:dyDescent="0.25">
      <c r="A114" s="9">
        <v>485</v>
      </c>
      <c r="B114" s="9" t="s">
        <v>15</v>
      </c>
      <c r="C114" s="9" t="s">
        <v>16</v>
      </c>
      <c r="D114" s="9">
        <v>21412</v>
      </c>
      <c r="E114" s="11" t="s">
        <v>110</v>
      </c>
      <c r="F114" s="11" t="s">
        <v>112</v>
      </c>
      <c r="G114" s="11"/>
      <c r="H114" s="9">
        <v>34</v>
      </c>
      <c r="I114" s="9" t="s">
        <v>288</v>
      </c>
      <c r="J114" s="9">
        <v>52</v>
      </c>
      <c r="K114" s="9" t="s">
        <v>288</v>
      </c>
      <c r="L114" s="11" t="s">
        <v>781</v>
      </c>
      <c r="M114" s="43">
        <v>6</v>
      </c>
    </row>
    <row r="115" spans="1:13" s="17" customFormat="1" ht="78.75" x14ac:dyDescent="0.25">
      <c r="A115" s="8">
        <v>486</v>
      </c>
      <c r="B115" s="8" t="s">
        <v>27</v>
      </c>
      <c r="C115" s="8" t="s">
        <v>28</v>
      </c>
      <c r="D115" s="8">
        <v>21375</v>
      </c>
      <c r="E115" s="10" t="s">
        <v>76</v>
      </c>
      <c r="F115" s="10" t="s">
        <v>76</v>
      </c>
      <c r="G115" s="10" t="s">
        <v>352</v>
      </c>
      <c r="H115" s="8">
        <f>(H116/H117)*100</f>
        <v>72.595851665619108</v>
      </c>
      <c r="I115" s="8" t="s">
        <v>11</v>
      </c>
      <c r="J115" s="8">
        <f>(J116/J117)*100</f>
        <v>74.077399658795002</v>
      </c>
      <c r="K115" s="8" t="s">
        <v>11</v>
      </c>
      <c r="L115" s="10" t="s">
        <v>113</v>
      </c>
      <c r="M115" s="45">
        <v>-998</v>
      </c>
    </row>
    <row r="116" spans="1:13" s="18" customFormat="1" ht="45" x14ac:dyDescent="0.25">
      <c r="A116" s="9">
        <v>486</v>
      </c>
      <c r="B116" s="9" t="s">
        <v>27</v>
      </c>
      <c r="C116" s="9" t="s">
        <v>28</v>
      </c>
      <c r="D116" s="9">
        <v>21375</v>
      </c>
      <c r="E116" s="11" t="s">
        <v>76</v>
      </c>
      <c r="F116" s="11" t="s">
        <v>114</v>
      </c>
      <c r="G116" s="11"/>
      <c r="H116" s="9">
        <v>8085</v>
      </c>
      <c r="I116" s="9" t="s">
        <v>290</v>
      </c>
      <c r="J116" s="9">
        <v>8250</v>
      </c>
      <c r="K116" s="9" t="s">
        <v>290</v>
      </c>
      <c r="L116" s="11" t="s">
        <v>115</v>
      </c>
      <c r="M116" s="43"/>
    </row>
    <row r="117" spans="1:13" s="18" customFormat="1" ht="45" x14ac:dyDescent="0.25">
      <c r="A117" s="9">
        <v>486</v>
      </c>
      <c r="B117" s="9" t="s">
        <v>27</v>
      </c>
      <c r="C117" s="9" t="s">
        <v>28</v>
      </c>
      <c r="D117" s="9">
        <v>21375</v>
      </c>
      <c r="E117" s="11" t="s">
        <v>76</v>
      </c>
      <c r="F117" s="11" t="s">
        <v>80</v>
      </c>
      <c r="G117" s="11"/>
      <c r="H117" s="9">
        <v>11137</v>
      </c>
      <c r="I117" s="9" t="s">
        <v>290</v>
      </c>
      <c r="J117" s="9">
        <v>11137</v>
      </c>
      <c r="K117" s="9" t="s">
        <v>290</v>
      </c>
      <c r="L117" s="11" t="s">
        <v>116</v>
      </c>
      <c r="M117" s="43"/>
    </row>
    <row r="118" spans="1:13" s="17" customFormat="1" ht="45" x14ac:dyDescent="0.25">
      <c r="A118" s="8">
        <v>486</v>
      </c>
      <c r="B118" s="8" t="s">
        <v>32</v>
      </c>
      <c r="C118" s="8" t="s">
        <v>28</v>
      </c>
      <c r="D118" s="8">
        <v>21381</v>
      </c>
      <c r="E118" s="10" t="s">
        <v>117</v>
      </c>
      <c r="F118" s="10" t="s">
        <v>117</v>
      </c>
      <c r="G118" s="26" t="s">
        <v>361</v>
      </c>
      <c r="H118" s="8">
        <f>((H119-H120)/H120)*100</f>
        <v>-16.397716862800365</v>
      </c>
      <c r="I118" s="8" t="s">
        <v>11</v>
      </c>
      <c r="J118" s="8">
        <f>((J119-J120)/J120)*100</f>
        <v>-0.5394470667565745</v>
      </c>
      <c r="K118" s="8" t="s">
        <v>11</v>
      </c>
      <c r="L118" s="10" t="s">
        <v>118</v>
      </c>
      <c r="M118" s="45">
        <v>-998</v>
      </c>
    </row>
    <row r="119" spans="1:13" s="18" customFormat="1" ht="45" x14ac:dyDescent="0.25">
      <c r="A119" s="9">
        <v>486</v>
      </c>
      <c r="B119" s="9" t="s">
        <v>32</v>
      </c>
      <c r="C119" s="9" t="s">
        <v>28</v>
      </c>
      <c r="D119" s="9">
        <v>21381</v>
      </c>
      <c r="E119" s="11" t="s">
        <v>117</v>
      </c>
      <c r="F119" s="11" t="s">
        <v>119</v>
      </c>
      <c r="G119" s="11"/>
      <c r="H119" s="9">
        <v>11864</v>
      </c>
      <c r="I119" s="9" t="s">
        <v>290</v>
      </c>
      <c r="J119" s="9">
        <v>11800</v>
      </c>
      <c r="K119" s="9" t="s">
        <v>290</v>
      </c>
      <c r="L119" s="11" t="s">
        <v>118</v>
      </c>
      <c r="M119" s="43"/>
    </row>
    <row r="120" spans="1:13" s="18" customFormat="1" ht="45" x14ac:dyDescent="0.25">
      <c r="A120" s="9">
        <v>486</v>
      </c>
      <c r="B120" s="9" t="s">
        <v>32</v>
      </c>
      <c r="C120" s="9" t="s">
        <v>28</v>
      </c>
      <c r="D120" s="9">
        <v>21381</v>
      </c>
      <c r="E120" s="11" t="s">
        <v>117</v>
      </c>
      <c r="F120" s="11" t="s">
        <v>120</v>
      </c>
      <c r="G120" s="11"/>
      <c r="H120" s="9">
        <v>14191</v>
      </c>
      <c r="I120" s="9" t="s">
        <v>290</v>
      </c>
      <c r="J120" s="9">
        <v>11864</v>
      </c>
      <c r="K120" s="9" t="s">
        <v>290</v>
      </c>
      <c r="L120" s="11" t="s">
        <v>118</v>
      </c>
      <c r="M120" s="43"/>
    </row>
    <row r="121" spans="1:13" s="17" customFormat="1" ht="56.25" x14ac:dyDescent="0.25">
      <c r="A121" s="8">
        <v>486</v>
      </c>
      <c r="B121" s="8" t="s">
        <v>32</v>
      </c>
      <c r="C121" s="8" t="s">
        <v>28</v>
      </c>
      <c r="D121" s="8">
        <v>21389</v>
      </c>
      <c r="E121" s="10" t="s">
        <v>121</v>
      </c>
      <c r="F121" s="10" t="s">
        <v>121</v>
      </c>
      <c r="G121" s="10" t="s">
        <v>362</v>
      </c>
      <c r="H121" s="8">
        <v>10.199999999999999</v>
      </c>
      <c r="I121" s="8" t="s">
        <v>11</v>
      </c>
      <c r="J121" s="8">
        <v>10.1</v>
      </c>
      <c r="K121" s="8" t="s">
        <v>11</v>
      </c>
      <c r="L121" s="10" t="s">
        <v>789</v>
      </c>
      <c r="M121" s="45">
        <v>-998</v>
      </c>
    </row>
    <row r="122" spans="1:13" s="18" customFormat="1" ht="56.25" x14ac:dyDescent="0.25">
      <c r="A122" s="9">
        <v>486</v>
      </c>
      <c r="B122" s="9" t="s">
        <v>32</v>
      </c>
      <c r="C122" s="9" t="s">
        <v>28</v>
      </c>
      <c r="D122" s="9">
        <v>21389</v>
      </c>
      <c r="E122" s="11" t="s">
        <v>121</v>
      </c>
      <c r="F122" s="11" t="s">
        <v>790</v>
      </c>
      <c r="G122" s="11"/>
      <c r="H122" s="9">
        <v>10.199999999999999</v>
      </c>
      <c r="I122" s="9" t="s">
        <v>791</v>
      </c>
      <c r="J122" s="9">
        <v>10.1</v>
      </c>
      <c r="K122" s="9" t="s">
        <v>791</v>
      </c>
      <c r="L122" s="11" t="s">
        <v>789</v>
      </c>
      <c r="M122" s="43"/>
    </row>
    <row r="123" spans="1:13" s="17" customFormat="1" ht="56.25" x14ac:dyDescent="0.25">
      <c r="A123" s="8">
        <v>486</v>
      </c>
      <c r="B123" s="8" t="s">
        <v>8</v>
      </c>
      <c r="C123" s="8" t="s">
        <v>9</v>
      </c>
      <c r="D123" s="8">
        <v>21393</v>
      </c>
      <c r="E123" s="10" t="s">
        <v>122</v>
      </c>
      <c r="F123" s="10" t="s">
        <v>122</v>
      </c>
      <c r="G123" s="10" t="s">
        <v>363</v>
      </c>
      <c r="H123" s="8">
        <f>(H124/H125)*100</f>
        <v>99.694189602446485</v>
      </c>
      <c r="I123" s="8" t="s">
        <v>11</v>
      </c>
      <c r="J123" s="8">
        <f>(J124/J125)*100</f>
        <v>99.694189602446485</v>
      </c>
      <c r="K123" s="8" t="s">
        <v>11</v>
      </c>
      <c r="L123" s="10" t="s">
        <v>366</v>
      </c>
      <c r="M123" s="45">
        <v>-998</v>
      </c>
    </row>
    <row r="124" spans="1:13" s="18" customFormat="1" ht="45" x14ac:dyDescent="0.25">
      <c r="A124" s="9">
        <v>486</v>
      </c>
      <c r="B124" s="9" t="s">
        <v>8</v>
      </c>
      <c r="C124" s="9" t="s">
        <v>9</v>
      </c>
      <c r="D124" s="9">
        <v>21393</v>
      </c>
      <c r="E124" s="11" t="s">
        <v>122</v>
      </c>
      <c r="F124" s="11" t="s">
        <v>124</v>
      </c>
      <c r="G124" s="11"/>
      <c r="H124" s="9">
        <v>5868</v>
      </c>
      <c r="I124" s="9" t="s">
        <v>290</v>
      </c>
      <c r="J124" s="9">
        <v>5868</v>
      </c>
      <c r="K124" s="9" t="s">
        <v>290</v>
      </c>
      <c r="L124" s="11" t="s">
        <v>366</v>
      </c>
      <c r="M124" s="43"/>
    </row>
    <row r="125" spans="1:13" s="18" customFormat="1" ht="45" x14ac:dyDescent="0.25">
      <c r="A125" s="9">
        <v>486</v>
      </c>
      <c r="B125" s="9" t="s">
        <v>8</v>
      </c>
      <c r="C125" s="9" t="s">
        <v>9</v>
      </c>
      <c r="D125" s="9">
        <v>21393</v>
      </c>
      <c r="E125" s="11" t="s">
        <v>122</v>
      </c>
      <c r="F125" s="11" t="s">
        <v>125</v>
      </c>
      <c r="G125" s="11"/>
      <c r="H125" s="9">
        <v>5886</v>
      </c>
      <c r="I125" s="9" t="s">
        <v>290</v>
      </c>
      <c r="J125" s="9">
        <v>5886</v>
      </c>
      <c r="K125" s="9" t="s">
        <v>290</v>
      </c>
      <c r="L125" s="11" t="s">
        <v>366</v>
      </c>
      <c r="M125" s="43"/>
    </row>
    <row r="126" spans="1:13" s="17" customFormat="1" ht="45" x14ac:dyDescent="0.25">
      <c r="A126" s="8">
        <v>486</v>
      </c>
      <c r="B126" s="8" t="s">
        <v>15</v>
      </c>
      <c r="C126" s="8" t="s">
        <v>16</v>
      </c>
      <c r="D126" s="8">
        <v>21401</v>
      </c>
      <c r="E126" s="10" t="s">
        <v>126</v>
      </c>
      <c r="F126" s="10" t="s">
        <v>126</v>
      </c>
      <c r="G126" s="10" t="s">
        <v>371</v>
      </c>
      <c r="H126" s="8">
        <f>(H127/H128)*100</f>
        <v>98.311218335343781</v>
      </c>
      <c r="I126" s="8" t="s">
        <v>11</v>
      </c>
      <c r="J126" s="8">
        <f>(J127/J128)*100</f>
        <v>78.044797013532431</v>
      </c>
      <c r="K126" s="8" t="s">
        <v>11</v>
      </c>
      <c r="L126" s="10" t="s">
        <v>123</v>
      </c>
      <c r="M126" s="45">
        <f>(M127/M128)*100</f>
        <v>75.330772513871096</v>
      </c>
    </row>
    <row r="127" spans="1:13" s="18" customFormat="1" ht="45" x14ac:dyDescent="0.25">
      <c r="A127" s="9">
        <v>486</v>
      </c>
      <c r="B127" s="9" t="s">
        <v>15</v>
      </c>
      <c r="C127" s="9" t="s">
        <v>16</v>
      </c>
      <c r="D127" s="9">
        <v>21401</v>
      </c>
      <c r="E127" s="11" t="s">
        <v>126</v>
      </c>
      <c r="F127" s="11" t="s">
        <v>127</v>
      </c>
      <c r="G127" s="11"/>
      <c r="H127" s="9">
        <v>8150</v>
      </c>
      <c r="I127" s="6" t="s">
        <v>290</v>
      </c>
      <c r="J127" s="6">
        <v>3345</v>
      </c>
      <c r="K127" s="6" t="s">
        <v>290</v>
      </c>
      <c r="L127" s="11" t="s">
        <v>366</v>
      </c>
      <c r="M127" s="43">
        <v>1765</v>
      </c>
    </row>
    <row r="128" spans="1:13" s="18" customFormat="1" ht="45" x14ac:dyDescent="0.25">
      <c r="A128" s="9">
        <v>486</v>
      </c>
      <c r="B128" s="9" t="s">
        <v>15</v>
      </c>
      <c r="C128" s="9" t="s">
        <v>16</v>
      </c>
      <c r="D128" s="9">
        <v>21401</v>
      </c>
      <c r="E128" s="11" t="s">
        <v>126</v>
      </c>
      <c r="F128" s="11" t="s">
        <v>128</v>
      </c>
      <c r="G128" s="11"/>
      <c r="H128" s="9">
        <v>8290</v>
      </c>
      <c r="I128" s="6" t="s">
        <v>290</v>
      </c>
      <c r="J128" s="6">
        <v>4286</v>
      </c>
      <c r="K128" s="6" t="s">
        <v>290</v>
      </c>
      <c r="L128" s="11" t="s">
        <v>366</v>
      </c>
      <c r="M128" s="43">
        <v>2343</v>
      </c>
    </row>
    <row r="129" spans="1:13" s="17" customFormat="1" ht="56.25" x14ac:dyDescent="0.25">
      <c r="A129" s="8">
        <v>486</v>
      </c>
      <c r="B129" s="8" t="s">
        <v>15</v>
      </c>
      <c r="C129" s="8" t="s">
        <v>16</v>
      </c>
      <c r="D129" s="8">
        <v>21407</v>
      </c>
      <c r="E129" s="10" t="s">
        <v>129</v>
      </c>
      <c r="F129" s="10" t="s">
        <v>129</v>
      </c>
      <c r="G129" s="10" t="s">
        <v>792</v>
      </c>
      <c r="H129" s="8">
        <f>(H130/H131)*100</f>
        <v>83.408149171270722</v>
      </c>
      <c r="I129" s="12" t="s">
        <v>11</v>
      </c>
      <c r="J129" s="8">
        <f>(J130/J131)*100</f>
        <v>64.70315398886828</v>
      </c>
      <c r="K129" s="12" t="s">
        <v>11</v>
      </c>
      <c r="L129" s="10" t="s">
        <v>123</v>
      </c>
      <c r="M129" s="45">
        <f>(M130/M131)*100</f>
        <v>99.896184791071903</v>
      </c>
    </row>
    <row r="130" spans="1:13" s="18" customFormat="1" ht="45" x14ac:dyDescent="0.25">
      <c r="A130" s="9">
        <v>486</v>
      </c>
      <c r="B130" s="9" t="s">
        <v>15</v>
      </c>
      <c r="C130" s="9" t="s">
        <v>16</v>
      </c>
      <c r="D130" s="9">
        <v>21407</v>
      </c>
      <c r="E130" s="11" t="s">
        <v>129</v>
      </c>
      <c r="F130" s="11" t="s">
        <v>130</v>
      </c>
      <c r="G130" s="11"/>
      <c r="H130" s="9">
        <v>4831</v>
      </c>
      <c r="I130" s="6" t="s">
        <v>290</v>
      </c>
      <c r="J130" s="6">
        <v>1395</v>
      </c>
      <c r="K130" s="6" t="s">
        <v>290</v>
      </c>
      <c r="L130" s="11" t="s">
        <v>366</v>
      </c>
      <c r="M130" s="43">
        <v>3849</v>
      </c>
    </row>
    <row r="131" spans="1:13" s="18" customFormat="1" ht="45" x14ac:dyDescent="0.25">
      <c r="A131" s="9">
        <v>486</v>
      </c>
      <c r="B131" s="9" t="s">
        <v>15</v>
      </c>
      <c r="C131" s="9" t="s">
        <v>16</v>
      </c>
      <c r="D131" s="9">
        <v>21407</v>
      </c>
      <c r="E131" s="11" t="s">
        <v>129</v>
      </c>
      <c r="F131" s="11" t="s">
        <v>131</v>
      </c>
      <c r="G131" s="11"/>
      <c r="H131" s="9">
        <v>5792</v>
      </c>
      <c r="I131" s="6" t="s">
        <v>290</v>
      </c>
      <c r="J131" s="6">
        <v>2156</v>
      </c>
      <c r="K131" s="6" t="s">
        <v>290</v>
      </c>
      <c r="L131" s="11" t="s">
        <v>366</v>
      </c>
      <c r="M131" s="43">
        <v>3853</v>
      </c>
    </row>
    <row r="132" spans="1:13" s="17" customFormat="1" ht="45" x14ac:dyDescent="0.25">
      <c r="A132" s="8">
        <v>486</v>
      </c>
      <c r="B132" s="8" t="s">
        <v>15</v>
      </c>
      <c r="C132" s="8" t="s">
        <v>16</v>
      </c>
      <c r="D132" s="8">
        <v>21419</v>
      </c>
      <c r="E132" s="10" t="s">
        <v>134</v>
      </c>
      <c r="F132" s="10" t="s">
        <v>134</v>
      </c>
      <c r="G132" s="10" t="s">
        <v>372</v>
      </c>
      <c r="H132" s="8">
        <f>(H133/H134)*100</f>
        <v>58.690605169478403</v>
      </c>
      <c r="I132" s="12" t="s">
        <v>11</v>
      </c>
      <c r="J132" s="8">
        <f>(J133/J134)*100</f>
        <v>60.088793631353333</v>
      </c>
      <c r="K132" s="12" t="s">
        <v>11</v>
      </c>
      <c r="L132" s="22" t="s">
        <v>366</v>
      </c>
      <c r="M132" s="45">
        <f>(M133/M134)*100</f>
        <v>62.976406533575314</v>
      </c>
    </row>
    <row r="133" spans="1:13" s="18" customFormat="1" ht="45" x14ac:dyDescent="0.25">
      <c r="A133" s="9">
        <v>486</v>
      </c>
      <c r="B133" s="9" t="s">
        <v>15</v>
      </c>
      <c r="C133" s="9" t="s">
        <v>16</v>
      </c>
      <c r="D133" s="9">
        <v>21419</v>
      </c>
      <c r="E133" s="11" t="s">
        <v>134</v>
      </c>
      <c r="F133" s="11" t="s">
        <v>135</v>
      </c>
      <c r="G133" s="11"/>
      <c r="H133" s="7">
        <v>3792</v>
      </c>
      <c r="I133" s="6" t="s">
        <v>290</v>
      </c>
      <c r="J133" s="6">
        <v>3925</v>
      </c>
      <c r="K133" s="6" t="s">
        <v>290</v>
      </c>
      <c r="L133" s="11" t="s">
        <v>366</v>
      </c>
      <c r="M133" s="43">
        <v>1041</v>
      </c>
    </row>
    <row r="134" spans="1:13" s="18" customFormat="1" ht="45" x14ac:dyDescent="0.25">
      <c r="A134" s="9">
        <v>486</v>
      </c>
      <c r="B134" s="9" t="s">
        <v>15</v>
      </c>
      <c r="C134" s="9" t="s">
        <v>16</v>
      </c>
      <c r="D134" s="9">
        <v>21419</v>
      </c>
      <c r="E134" s="11" t="s">
        <v>134</v>
      </c>
      <c r="F134" s="11" t="s">
        <v>136</v>
      </c>
      <c r="G134" s="11"/>
      <c r="H134" s="7">
        <v>6461</v>
      </c>
      <c r="I134" s="6" t="s">
        <v>290</v>
      </c>
      <c r="J134" s="6">
        <v>6532</v>
      </c>
      <c r="K134" s="6" t="s">
        <v>290</v>
      </c>
      <c r="L134" s="11" t="s">
        <v>366</v>
      </c>
      <c r="M134" s="43">
        <v>1653</v>
      </c>
    </row>
    <row r="135" spans="1:13" s="17" customFormat="1" ht="45" x14ac:dyDescent="0.25">
      <c r="A135" s="8">
        <v>486</v>
      </c>
      <c r="B135" s="8" t="s">
        <v>15</v>
      </c>
      <c r="C135" s="8" t="s">
        <v>16</v>
      </c>
      <c r="D135" s="8">
        <v>21421</v>
      </c>
      <c r="E135" s="10" t="s">
        <v>137</v>
      </c>
      <c r="F135" s="10" t="s">
        <v>137</v>
      </c>
      <c r="G135" s="10" t="s">
        <v>373</v>
      </c>
      <c r="H135" s="8">
        <f>(H136/H137)*100</f>
        <v>49.623092480235336</v>
      </c>
      <c r="I135" s="12" t="s">
        <v>11</v>
      </c>
      <c r="J135" s="8">
        <f>(J136/J137)*100</f>
        <v>49.862258953168045</v>
      </c>
      <c r="K135" s="12" t="s">
        <v>11</v>
      </c>
      <c r="L135" s="22" t="s">
        <v>366</v>
      </c>
      <c r="M135" s="45">
        <f>(M136/M137)*100</f>
        <v>45.960034752389227</v>
      </c>
    </row>
    <row r="136" spans="1:13" s="17" customFormat="1" ht="45" x14ac:dyDescent="0.25">
      <c r="A136" s="9">
        <v>486</v>
      </c>
      <c r="B136" s="9" t="s">
        <v>15</v>
      </c>
      <c r="C136" s="9" t="s">
        <v>16</v>
      </c>
      <c r="D136" s="9">
        <v>21421</v>
      </c>
      <c r="E136" s="11" t="s">
        <v>137</v>
      </c>
      <c r="F136" s="11" t="s">
        <v>138</v>
      </c>
      <c r="G136" s="11"/>
      <c r="H136" s="7">
        <v>2699</v>
      </c>
      <c r="I136" s="6" t="s">
        <v>290</v>
      </c>
      <c r="J136" s="6">
        <v>2715</v>
      </c>
      <c r="K136" s="6" t="s">
        <v>290</v>
      </c>
      <c r="L136" s="11" t="s">
        <v>366</v>
      </c>
      <c r="M136" s="42">
        <v>529</v>
      </c>
    </row>
    <row r="137" spans="1:13" s="17" customFormat="1" ht="45" x14ac:dyDescent="0.25">
      <c r="A137" s="9">
        <v>486</v>
      </c>
      <c r="B137" s="9" t="s">
        <v>15</v>
      </c>
      <c r="C137" s="9" t="s">
        <v>16</v>
      </c>
      <c r="D137" s="9">
        <v>21421</v>
      </c>
      <c r="E137" s="11" t="s">
        <v>137</v>
      </c>
      <c r="F137" s="11" t="s">
        <v>139</v>
      </c>
      <c r="G137" s="11"/>
      <c r="H137" s="7">
        <v>5439</v>
      </c>
      <c r="I137" s="6" t="s">
        <v>290</v>
      </c>
      <c r="J137" s="6">
        <v>5445</v>
      </c>
      <c r="K137" s="6" t="s">
        <v>290</v>
      </c>
      <c r="L137" s="11" t="s">
        <v>366</v>
      </c>
      <c r="M137" s="42">
        <v>1151</v>
      </c>
    </row>
    <row r="138" spans="1:13" s="17" customFormat="1" ht="56.25" x14ac:dyDescent="0.25">
      <c r="A138" s="8">
        <v>486</v>
      </c>
      <c r="B138" s="8" t="s">
        <v>15</v>
      </c>
      <c r="C138" s="8" t="s">
        <v>16</v>
      </c>
      <c r="D138" s="8">
        <v>21425</v>
      </c>
      <c r="E138" s="10" t="s">
        <v>140</v>
      </c>
      <c r="F138" s="10" t="s">
        <v>140</v>
      </c>
      <c r="G138" s="10" t="s">
        <v>793</v>
      </c>
      <c r="H138" s="8">
        <f>(H139/H140)*100</f>
        <v>77.806788511749346</v>
      </c>
      <c r="I138" s="12" t="s">
        <v>11</v>
      </c>
      <c r="J138" s="8">
        <f>(J139/J140)*100</f>
        <v>77.998846597462517</v>
      </c>
      <c r="K138" s="12" t="s">
        <v>11</v>
      </c>
      <c r="L138" s="22" t="s">
        <v>366</v>
      </c>
      <c r="M138" s="45">
        <f>(M139/M140)*100</f>
        <v>84.434451746800406</v>
      </c>
    </row>
    <row r="139" spans="1:13" s="18" customFormat="1" ht="45" x14ac:dyDescent="0.25">
      <c r="A139" s="9">
        <v>486</v>
      </c>
      <c r="B139" s="9" t="s">
        <v>15</v>
      </c>
      <c r="C139" s="9" t="s">
        <v>16</v>
      </c>
      <c r="D139" s="9">
        <v>21425</v>
      </c>
      <c r="E139" s="11" t="s">
        <v>140</v>
      </c>
      <c r="F139" s="11" t="s">
        <v>141</v>
      </c>
      <c r="G139" s="11"/>
      <c r="H139" s="7">
        <v>2682</v>
      </c>
      <c r="I139" s="6" t="s">
        <v>290</v>
      </c>
      <c r="J139" s="6">
        <v>2705</v>
      </c>
      <c r="K139" s="6" t="s">
        <v>290</v>
      </c>
      <c r="L139" s="11" t="s">
        <v>366</v>
      </c>
      <c r="M139" s="43">
        <v>2441</v>
      </c>
    </row>
    <row r="140" spans="1:13" s="18" customFormat="1" ht="45" x14ac:dyDescent="0.25">
      <c r="A140" s="9">
        <v>486</v>
      </c>
      <c r="B140" s="9" t="s">
        <v>15</v>
      </c>
      <c r="C140" s="9" t="s">
        <v>16</v>
      </c>
      <c r="D140" s="9">
        <v>21425</v>
      </c>
      <c r="E140" s="11" t="s">
        <v>140</v>
      </c>
      <c r="F140" s="11" t="s">
        <v>142</v>
      </c>
      <c r="G140" s="11"/>
      <c r="H140" s="7">
        <v>3447</v>
      </c>
      <c r="I140" s="6" t="s">
        <v>290</v>
      </c>
      <c r="J140" s="6">
        <v>3468</v>
      </c>
      <c r="K140" s="6" t="s">
        <v>290</v>
      </c>
      <c r="L140" s="11" t="s">
        <v>366</v>
      </c>
      <c r="M140" s="43">
        <v>2891</v>
      </c>
    </row>
    <row r="141" spans="1:13" s="17" customFormat="1" ht="45" x14ac:dyDescent="0.25">
      <c r="A141" s="8">
        <v>486</v>
      </c>
      <c r="B141" s="8" t="s">
        <v>8</v>
      </c>
      <c r="C141" s="8" t="s">
        <v>9</v>
      </c>
      <c r="D141" s="8">
        <v>21426</v>
      </c>
      <c r="E141" s="10" t="s">
        <v>795</v>
      </c>
      <c r="F141" s="10" t="s">
        <v>795</v>
      </c>
      <c r="G141" s="10" t="s">
        <v>796</v>
      </c>
      <c r="H141" s="8">
        <f>(H142/H143)*100</f>
        <v>72.713900465800435</v>
      </c>
      <c r="I141" s="12" t="s">
        <v>11</v>
      </c>
      <c r="J141" s="8">
        <f>(J142/J143)*100</f>
        <v>82.791576055854406</v>
      </c>
      <c r="K141" s="12" t="s">
        <v>11</v>
      </c>
      <c r="L141" s="10" t="s">
        <v>366</v>
      </c>
      <c r="M141" s="45">
        <v>-998</v>
      </c>
    </row>
    <row r="142" spans="1:13" s="18" customFormat="1" ht="45" x14ac:dyDescent="0.25">
      <c r="A142" s="9">
        <v>486</v>
      </c>
      <c r="B142" s="9" t="s">
        <v>8</v>
      </c>
      <c r="C142" s="9" t="s">
        <v>9</v>
      </c>
      <c r="D142" s="9">
        <v>21426</v>
      </c>
      <c r="E142" s="11" t="s">
        <v>795</v>
      </c>
      <c r="F142" s="11" t="s">
        <v>143</v>
      </c>
      <c r="G142" s="11"/>
      <c r="H142" s="9">
        <v>11864</v>
      </c>
      <c r="I142" s="9" t="s">
        <v>289</v>
      </c>
      <c r="J142" s="9">
        <v>14467</v>
      </c>
      <c r="K142" s="9" t="s">
        <v>289</v>
      </c>
      <c r="L142" s="11" t="s">
        <v>366</v>
      </c>
      <c r="M142" s="43"/>
    </row>
    <row r="143" spans="1:13" s="18" customFormat="1" ht="45" x14ac:dyDescent="0.25">
      <c r="A143" s="9">
        <v>486</v>
      </c>
      <c r="B143" s="9" t="s">
        <v>8</v>
      </c>
      <c r="C143" s="9" t="s">
        <v>9</v>
      </c>
      <c r="D143" s="9">
        <v>21426</v>
      </c>
      <c r="E143" s="11" t="s">
        <v>795</v>
      </c>
      <c r="F143" s="11" t="s">
        <v>794</v>
      </c>
      <c r="G143" s="11"/>
      <c r="H143" s="9">
        <v>16316</v>
      </c>
      <c r="I143" s="9" t="s">
        <v>289</v>
      </c>
      <c r="J143" s="9">
        <v>17474</v>
      </c>
      <c r="K143" s="9" t="s">
        <v>289</v>
      </c>
      <c r="L143" s="11" t="s">
        <v>366</v>
      </c>
      <c r="M143" s="43"/>
    </row>
    <row r="144" spans="1:13" s="17" customFormat="1" ht="45" x14ac:dyDescent="0.25">
      <c r="A144" s="8">
        <v>486</v>
      </c>
      <c r="B144" s="8" t="s">
        <v>15</v>
      </c>
      <c r="C144" s="8" t="s">
        <v>16</v>
      </c>
      <c r="D144" s="8">
        <v>21427</v>
      </c>
      <c r="E144" s="10" t="s">
        <v>797</v>
      </c>
      <c r="F144" s="10" t="s">
        <v>797</v>
      </c>
      <c r="G144" s="10" t="s">
        <v>800</v>
      </c>
      <c r="H144" s="8">
        <f>(H145/H146)*100</f>
        <v>62.095238095238095</v>
      </c>
      <c r="I144" s="8" t="s">
        <v>11</v>
      </c>
      <c r="J144" s="8">
        <f>(J145/J146)*100</f>
        <v>81.856899488926743</v>
      </c>
      <c r="K144" s="8" t="s">
        <v>11</v>
      </c>
      <c r="L144" s="22" t="s">
        <v>366</v>
      </c>
      <c r="M144" s="45">
        <f>(M145/M146)*100</f>
        <v>21.052631578947366</v>
      </c>
    </row>
    <row r="145" spans="1:13" s="18" customFormat="1" ht="45" x14ac:dyDescent="0.25">
      <c r="A145" s="9">
        <v>486</v>
      </c>
      <c r="B145" s="9" t="s">
        <v>15</v>
      </c>
      <c r="C145" s="9" t="s">
        <v>16</v>
      </c>
      <c r="D145" s="9">
        <v>21427</v>
      </c>
      <c r="E145" s="11" t="s">
        <v>797</v>
      </c>
      <c r="F145" s="11" t="s">
        <v>799</v>
      </c>
      <c r="G145" s="11"/>
      <c r="H145" s="9">
        <v>978</v>
      </c>
      <c r="I145" s="6" t="s">
        <v>289</v>
      </c>
      <c r="J145" s="7">
        <v>2883</v>
      </c>
      <c r="K145" s="6" t="s">
        <v>289</v>
      </c>
      <c r="L145" s="20" t="s">
        <v>366</v>
      </c>
      <c r="M145" s="43">
        <v>104</v>
      </c>
    </row>
    <row r="146" spans="1:13" s="18" customFormat="1" ht="45" x14ac:dyDescent="0.25">
      <c r="A146" s="9">
        <v>486</v>
      </c>
      <c r="B146" s="9" t="s">
        <v>15</v>
      </c>
      <c r="C146" s="9" t="s">
        <v>16</v>
      </c>
      <c r="D146" s="9">
        <v>21427</v>
      </c>
      <c r="E146" s="11" t="s">
        <v>797</v>
      </c>
      <c r="F146" s="11" t="s">
        <v>798</v>
      </c>
      <c r="G146" s="11"/>
      <c r="H146" s="9">
        <v>1575</v>
      </c>
      <c r="I146" s="6" t="s">
        <v>289</v>
      </c>
      <c r="J146" s="7">
        <v>3522</v>
      </c>
      <c r="K146" s="6" t="s">
        <v>289</v>
      </c>
      <c r="L146" s="20" t="s">
        <v>366</v>
      </c>
      <c r="M146" s="43">
        <v>494</v>
      </c>
    </row>
    <row r="147" spans="1:13" s="17" customFormat="1" ht="45" x14ac:dyDescent="0.25">
      <c r="A147" s="8">
        <v>486</v>
      </c>
      <c r="B147" s="8" t="s">
        <v>15</v>
      </c>
      <c r="C147" s="8" t="s">
        <v>16</v>
      </c>
      <c r="D147" s="8">
        <v>21431</v>
      </c>
      <c r="E147" s="10" t="s">
        <v>144</v>
      </c>
      <c r="F147" s="10" t="s">
        <v>144</v>
      </c>
      <c r="G147" s="10" t="s">
        <v>801</v>
      </c>
      <c r="H147" s="8">
        <f>(H148/H149)*100</f>
        <v>46.330441070137383</v>
      </c>
      <c r="I147" s="12" t="s">
        <v>11</v>
      </c>
      <c r="J147" s="8">
        <f>(J148/J149)*100</f>
        <v>46.591330122267507</v>
      </c>
      <c r="K147" s="12" t="s">
        <v>11</v>
      </c>
      <c r="L147" s="22" t="s">
        <v>366</v>
      </c>
      <c r="M147" s="45">
        <v>0</v>
      </c>
    </row>
    <row r="148" spans="1:13" s="18" customFormat="1" ht="45" x14ac:dyDescent="0.25">
      <c r="A148" s="9">
        <v>486</v>
      </c>
      <c r="B148" s="9" t="s">
        <v>15</v>
      </c>
      <c r="C148" s="9" t="s">
        <v>16</v>
      </c>
      <c r="D148" s="9">
        <v>21431</v>
      </c>
      <c r="E148" s="11" t="s">
        <v>144</v>
      </c>
      <c r="F148" s="11" t="s">
        <v>145</v>
      </c>
      <c r="G148" s="11"/>
      <c r="H148" s="7">
        <v>2563</v>
      </c>
      <c r="I148" s="6" t="s">
        <v>290</v>
      </c>
      <c r="J148" s="6">
        <v>2515</v>
      </c>
      <c r="K148" s="6" t="s">
        <v>290</v>
      </c>
      <c r="L148" s="20" t="s">
        <v>366</v>
      </c>
      <c r="M148" s="43">
        <v>0</v>
      </c>
    </row>
    <row r="149" spans="1:13" s="18" customFormat="1" ht="45" x14ac:dyDescent="0.25">
      <c r="A149" s="9">
        <v>486</v>
      </c>
      <c r="B149" s="9" t="s">
        <v>15</v>
      </c>
      <c r="C149" s="9" t="s">
        <v>16</v>
      </c>
      <c r="D149" s="9">
        <v>21431</v>
      </c>
      <c r="E149" s="11" t="s">
        <v>144</v>
      </c>
      <c r="F149" s="11" t="s">
        <v>146</v>
      </c>
      <c r="G149" s="11"/>
      <c r="H149" s="7">
        <v>5532</v>
      </c>
      <c r="I149" s="6" t="s">
        <v>290</v>
      </c>
      <c r="J149" s="6">
        <v>5398</v>
      </c>
      <c r="K149" s="6" t="s">
        <v>290</v>
      </c>
      <c r="L149" s="20" t="s">
        <v>366</v>
      </c>
      <c r="M149" s="43">
        <v>0</v>
      </c>
    </row>
    <row r="150" spans="1:13" s="17" customFormat="1" ht="45" x14ac:dyDescent="0.25">
      <c r="A150" s="8">
        <v>486</v>
      </c>
      <c r="B150" s="8" t="s">
        <v>15</v>
      </c>
      <c r="C150" s="8" t="s">
        <v>16</v>
      </c>
      <c r="D150" s="8">
        <v>22102</v>
      </c>
      <c r="E150" s="10" t="s">
        <v>147</v>
      </c>
      <c r="F150" s="10" t="s">
        <v>147</v>
      </c>
      <c r="G150" s="10" t="s">
        <v>376</v>
      </c>
      <c r="H150" s="8">
        <f>(H151/H152)*100</f>
        <v>56.073539067629675</v>
      </c>
      <c r="I150" s="12" t="s">
        <v>11</v>
      </c>
      <c r="J150" s="8">
        <f>(J151/J152)*100</f>
        <v>59.684361549497844</v>
      </c>
      <c r="K150" s="12" t="s">
        <v>11</v>
      </c>
      <c r="L150" s="22" t="s">
        <v>366</v>
      </c>
      <c r="M150" s="45">
        <f>(M151/M152)*100</f>
        <v>83.314154200230149</v>
      </c>
    </row>
    <row r="151" spans="1:13" s="18" customFormat="1" ht="45" x14ac:dyDescent="0.25">
      <c r="A151" s="9">
        <v>486</v>
      </c>
      <c r="B151" s="9" t="s">
        <v>15</v>
      </c>
      <c r="C151" s="9" t="s">
        <v>16</v>
      </c>
      <c r="D151" s="9">
        <v>22102</v>
      </c>
      <c r="E151" s="11" t="s">
        <v>147</v>
      </c>
      <c r="F151" s="11" t="s">
        <v>148</v>
      </c>
      <c r="G151" s="11"/>
      <c r="H151" s="7">
        <v>854</v>
      </c>
      <c r="I151" s="6" t="s">
        <v>290</v>
      </c>
      <c r="J151" s="6">
        <v>832</v>
      </c>
      <c r="K151" s="6" t="s">
        <v>290</v>
      </c>
      <c r="L151" s="20" t="s">
        <v>366</v>
      </c>
      <c r="M151" s="43">
        <v>724</v>
      </c>
    </row>
    <row r="152" spans="1:13" s="18" customFormat="1" ht="45" x14ac:dyDescent="0.25">
      <c r="A152" s="9">
        <v>486</v>
      </c>
      <c r="B152" s="9" t="s">
        <v>15</v>
      </c>
      <c r="C152" s="9" t="s">
        <v>16</v>
      </c>
      <c r="D152" s="9">
        <v>22102</v>
      </c>
      <c r="E152" s="11" t="s">
        <v>147</v>
      </c>
      <c r="F152" s="11" t="s">
        <v>149</v>
      </c>
      <c r="G152" s="11"/>
      <c r="H152" s="7">
        <v>1523</v>
      </c>
      <c r="I152" s="6" t="s">
        <v>290</v>
      </c>
      <c r="J152" s="6">
        <v>1394</v>
      </c>
      <c r="K152" s="6" t="s">
        <v>290</v>
      </c>
      <c r="L152" s="20" t="s">
        <v>366</v>
      </c>
      <c r="M152" s="43">
        <v>869</v>
      </c>
    </row>
    <row r="153" spans="1:13" s="17" customFormat="1" ht="45" x14ac:dyDescent="0.25">
      <c r="A153" s="8">
        <v>486</v>
      </c>
      <c r="B153" s="8" t="s">
        <v>8</v>
      </c>
      <c r="C153" s="8" t="s">
        <v>9</v>
      </c>
      <c r="D153" s="8">
        <v>21433</v>
      </c>
      <c r="E153" s="10" t="s">
        <v>150</v>
      </c>
      <c r="F153" s="10" t="s">
        <v>150</v>
      </c>
      <c r="G153" s="10" t="s">
        <v>364</v>
      </c>
      <c r="H153" s="8">
        <f>(H154/H155)*100</f>
        <v>0</v>
      </c>
      <c r="I153" s="12" t="s">
        <v>11</v>
      </c>
      <c r="J153" s="8">
        <f>(J154/J155)*100</f>
        <v>0</v>
      </c>
      <c r="K153" s="12" t="s">
        <v>11</v>
      </c>
      <c r="L153" s="10" t="s">
        <v>366</v>
      </c>
      <c r="M153" s="45">
        <v>-998</v>
      </c>
    </row>
    <row r="154" spans="1:13" s="18" customFormat="1" ht="45" x14ac:dyDescent="0.25">
      <c r="A154" s="9">
        <v>486</v>
      </c>
      <c r="B154" s="9" t="s">
        <v>8</v>
      </c>
      <c r="C154" s="9" t="s">
        <v>9</v>
      </c>
      <c r="D154" s="9">
        <v>21433</v>
      </c>
      <c r="E154" s="11" t="s">
        <v>150</v>
      </c>
      <c r="F154" s="11" t="s">
        <v>316</v>
      </c>
      <c r="G154" s="11"/>
      <c r="H154" s="9">
        <v>0</v>
      </c>
      <c r="I154" s="9" t="s">
        <v>290</v>
      </c>
      <c r="J154" s="9">
        <v>0</v>
      </c>
      <c r="K154" s="9" t="s">
        <v>290</v>
      </c>
      <c r="L154" s="11" t="s">
        <v>366</v>
      </c>
      <c r="M154" s="43"/>
    </row>
    <row r="155" spans="1:13" s="18" customFormat="1" ht="45" x14ac:dyDescent="0.25">
      <c r="A155" s="9">
        <v>486</v>
      </c>
      <c r="B155" s="9" t="s">
        <v>8</v>
      </c>
      <c r="C155" s="9" t="s">
        <v>9</v>
      </c>
      <c r="D155" s="9">
        <v>21433</v>
      </c>
      <c r="E155" s="11" t="s">
        <v>150</v>
      </c>
      <c r="F155" s="11" t="s">
        <v>317</v>
      </c>
      <c r="G155" s="11"/>
      <c r="H155" s="9">
        <v>43178</v>
      </c>
      <c r="I155" s="9" t="s">
        <v>290</v>
      </c>
      <c r="J155" s="9">
        <v>43236</v>
      </c>
      <c r="K155" s="9" t="s">
        <v>290</v>
      </c>
      <c r="L155" s="11" t="s">
        <v>366</v>
      </c>
      <c r="M155" s="43"/>
    </row>
    <row r="156" spans="1:13" s="17" customFormat="1" ht="45" x14ac:dyDescent="0.25">
      <c r="A156" s="8">
        <v>486</v>
      </c>
      <c r="B156" s="8" t="s">
        <v>15</v>
      </c>
      <c r="C156" s="8" t="s">
        <v>16</v>
      </c>
      <c r="D156" s="8">
        <v>21436</v>
      </c>
      <c r="E156" s="10" t="s">
        <v>151</v>
      </c>
      <c r="F156" s="10" t="s">
        <v>151</v>
      </c>
      <c r="G156" s="10" t="s">
        <v>374</v>
      </c>
      <c r="H156" s="8">
        <f>(H157/H158)*100</f>
        <v>0</v>
      </c>
      <c r="I156" s="8" t="s">
        <v>11</v>
      </c>
      <c r="J156" s="8">
        <f>(J157/J158)*100</f>
        <v>0</v>
      </c>
      <c r="K156" s="8" t="s">
        <v>11</v>
      </c>
      <c r="L156" s="10" t="s">
        <v>366</v>
      </c>
      <c r="M156" s="45">
        <f>(M157/M158)*100</f>
        <v>7.8947368421052628</v>
      </c>
    </row>
    <row r="157" spans="1:13" s="18" customFormat="1" ht="45" x14ac:dyDescent="0.25">
      <c r="A157" s="9">
        <v>486</v>
      </c>
      <c r="B157" s="9" t="s">
        <v>15</v>
      </c>
      <c r="C157" s="9" t="s">
        <v>16</v>
      </c>
      <c r="D157" s="9">
        <v>21436</v>
      </c>
      <c r="E157" s="11" t="s">
        <v>151</v>
      </c>
      <c r="F157" s="11" t="s">
        <v>152</v>
      </c>
      <c r="G157" s="11"/>
      <c r="H157" s="7">
        <v>0</v>
      </c>
      <c r="I157" s="9" t="s">
        <v>288</v>
      </c>
      <c r="J157" s="9">
        <v>0</v>
      </c>
      <c r="K157" s="9" t="s">
        <v>288</v>
      </c>
      <c r="L157" s="11" t="s">
        <v>366</v>
      </c>
      <c r="M157" s="43">
        <v>9</v>
      </c>
    </row>
    <row r="158" spans="1:13" s="18" customFormat="1" ht="45" x14ac:dyDescent="0.25">
      <c r="A158" s="9">
        <v>486</v>
      </c>
      <c r="B158" s="9" t="s">
        <v>15</v>
      </c>
      <c r="C158" s="9" t="s">
        <v>16</v>
      </c>
      <c r="D158" s="9">
        <v>21436</v>
      </c>
      <c r="E158" s="11" t="s">
        <v>151</v>
      </c>
      <c r="F158" s="11" t="s">
        <v>153</v>
      </c>
      <c r="G158" s="11"/>
      <c r="H158" s="7">
        <v>303</v>
      </c>
      <c r="I158" s="9" t="s">
        <v>288</v>
      </c>
      <c r="J158" s="9">
        <v>303</v>
      </c>
      <c r="K158" s="9" t="s">
        <v>288</v>
      </c>
      <c r="L158" s="11" t="s">
        <v>366</v>
      </c>
      <c r="M158" s="43">
        <v>114</v>
      </c>
    </row>
    <row r="159" spans="1:13" s="17" customFormat="1" ht="45" x14ac:dyDescent="0.25">
      <c r="A159" s="8">
        <v>486</v>
      </c>
      <c r="B159" s="8" t="s">
        <v>15</v>
      </c>
      <c r="C159" s="8" t="s">
        <v>16</v>
      </c>
      <c r="D159" s="8">
        <v>21438</v>
      </c>
      <c r="E159" s="10" t="s">
        <v>154</v>
      </c>
      <c r="F159" s="10" t="s">
        <v>154</v>
      </c>
      <c r="G159" s="26" t="s">
        <v>375</v>
      </c>
      <c r="H159" s="8">
        <f>(H160/H161)*100</f>
        <v>0</v>
      </c>
      <c r="I159" s="12" t="s">
        <v>11</v>
      </c>
      <c r="J159" s="8">
        <f>(J160/J161)*100</f>
        <v>0</v>
      </c>
      <c r="K159" s="12" t="s">
        <v>11</v>
      </c>
      <c r="L159" s="10" t="s">
        <v>366</v>
      </c>
      <c r="M159" s="45">
        <f>(M160/M161)*100</f>
        <v>8.7719298245614024</v>
      </c>
    </row>
    <row r="160" spans="1:13" s="18" customFormat="1" ht="45" x14ac:dyDescent="0.25">
      <c r="A160" s="9">
        <v>486</v>
      </c>
      <c r="B160" s="9" t="s">
        <v>15</v>
      </c>
      <c r="C160" s="9" t="s">
        <v>16</v>
      </c>
      <c r="D160" s="9">
        <v>21438</v>
      </c>
      <c r="E160" s="11" t="s">
        <v>154</v>
      </c>
      <c r="F160" s="11" t="s">
        <v>155</v>
      </c>
      <c r="G160" s="11"/>
      <c r="H160" s="7">
        <v>0</v>
      </c>
      <c r="I160" s="9" t="s">
        <v>288</v>
      </c>
      <c r="J160" s="9">
        <v>0</v>
      </c>
      <c r="K160" s="9" t="s">
        <v>288</v>
      </c>
      <c r="L160" s="11" t="s">
        <v>366</v>
      </c>
      <c r="M160" s="43">
        <v>10</v>
      </c>
    </row>
    <row r="161" spans="1:13" s="18" customFormat="1" ht="45" x14ac:dyDescent="0.25">
      <c r="A161" s="9">
        <v>486</v>
      </c>
      <c r="B161" s="9" t="s">
        <v>15</v>
      </c>
      <c r="C161" s="9" t="s">
        <v>16</v>
      </c>
      <c r="D161" s="9">
        <v>21438</v>
      </c>
      <c r="E161" s="11" t="s">
        <v>154</v>
      </c>
      <c r="F161" s="11" t="s">
        <v>153</v>
      </c>
      <c r="G161" s="11"/>
      <c r="H161" s="7">
        <v>303</v>
      </c>
      <c r="I161" s="9" t="s">
        <v>288</v>
      </c>
      <c r="J161" s="9">
        <v>303</v>
      </c>
      <c r="K161" s="9" t="s">
        <v>288</v>
      </c>
      <c r="L161" s="11" t="s">
        <v>366</v>
      </c>
      <c r="M161" s="43">
        <v>114</v>
      </c>
    </row>
    <row r="162" spans="1:13" s="17" customFormat="1" ht="56.25" x14ac:dyDescent="0.25">
      <c r="A162" s="8">
        <v>486</v>
      </c>
      <c r="B162" s="8" t="s">
        <v>8</v>
      </c>
      <c r="C162" s="8" t="s">
        <v>16</v>
      </c>
      <c r="D162" s="8">
        <v>22275</v>
      </c>
      <c r="E162" s="10" t="s">
        <v>378</v>
      </c>
      <c r="F162" s="10" t="s">
        <v>378</v>
      </c>
      <c r="G162" s="26" t="s">
        <v>377</v>
      </c>
      <c r="H162" s="8">
        <f>(H163/H164)*100</f>
        <v>1.8903085291000363</v>
      </c>
      <c r="I162" s="12" t="s">
        <v>11</v>
      </c>
      <c r="J162" s="8">
        <f>(J163/J164)*100</f>
        <v>1.9951315528948625</v>
      </c>
      <c r="K162" s="12" t="s">
        <v>11</v>
      </c>
      <c r="L162" s="22" t="s">
        <v>365</v>
      </c>
      <c r="M162" s="45">
        <f>(M163/M164)*100</f>
        <v>0</v>
      </c>
    </row>
    <row r="163" spans="1:13" s="18" customFormat="1" ht="56.25" x14ac:dyDescent="0.25">
      <c r="A163" s="9">
        <v>486</v>
      </c>
      <c r="B163" s="9" t="s">
        <v>8</v>
      </c>
      <c r="C163" s="9" t="s">
        <v>16</v>
      </c>
      <c r="D163" s="9">
        <v>22275</v>
      </c>
      <c r="E163" s="11" t="s">
        <v>133</v>
      </c>
      <c r="F163" s="13" t="s">
        <v>379</v>
      </c>
      <c r="G163" s="13"/>
      <c r="H163" s="7">
        <v>1623</v>
      </c>
      <c r="I163" s="6" t="s">
        <v>290</v>
      </c>
      <c r="J163" s="6">
        <v>1713</v>
      </c>
      <c r="K163" s="6" t="s">
        <v>290</v>
      </c>
      <c r="L163" s="13" t="s">
        <v>365</v>
      </c>
      <c r="M163" s="43">
        <v>0</v>
      </c>
    </row>
    <row r="164" spans="1:13" s="18" customFormat="1" ht="45" x14ac:dyDescent="0.25">
      <c r="A164" s="9">
        <v>486</v>
      </c>
      <c r="B164" s="9" t="s">
        <v>8</v>
      </c>
      <c r="C164" s="9" t="s">
        <v>16</v>
      </c>
      <c r="D164" s="9">
        <v>22275</v>
      </c>
      <c r="E164" s="11" t="s">
        <v>133</v>
      </c>
      <c r="F164" s="13" t="s">
        <v>132</v>
      </c>
      <c r="G164" s="13"/>
      <c r="H164" s="7">
        <v>85859</v>
      </c>
      <c r="I164" s="6" t="s">
        <v>290</v>
      </c>
      <c r="J164" s="6">
        <v>85859</v>
      </c>
      <c r="K164" s="6" t="s">
        <v>290</v>
      </c>
      <c r="L164" s="13" t="s">
        <v>366</v>
      </c>
      <c r="M164" s="43">
        <v>12601</v>
      </c>
    </row>
    <row r="165" spans="1:13" s="18" customFormat="1" ht="45" x14ac:dyDescent="0.25">
      <c r="A165" s="8">
        <v>486</v>
      </c>
      <c r="B165" s="8" t="s">
        <v>15</v>
      </c>
      <c r="C165" s="8" t="s">
        <v>16</v>
      </c>
      <c r="D165" s="8">
        <v>22274</v>
      </c>
      <c r="E165" s="10" t="s">
        <v>380</v>
      </c>
      <c r="F165" s="10" t="s">
        <v>380</v>
      </c>
      <c r="G165" s="10" t="s">
        <v>381</v>
      </c>
      <c r="H165" s="8">
        <f>(H166/H167)*100</f>
        <v>100</v>
      </c>
      <c r="I165" s="27" t="s">
        <v>11</v>
      </c>
      <c r="J165" s="8">
        <f>(J166/J167)*100</f>
        <v>100</v>
      </c>
      <c r="K165" s="27" t="s">
        <v>11</v>
      </c>
      <c r="L165" s="10" t="s">
        <v>385</v>
      </c>
      <c r="M165" s="45">
        <f>(M166/M167)*100</f>
        <v>0</v>
      </c>
    </row>
    <row r="166" spans="1:13" s="18" customFormat="1" ht="56.25" x14ac:dyDescent="0.25">
      <c r="A166" s="9">
        <v>486</v>
      </c>
      <c r="B166" s="9" t="s">
        <v>15</v>
      </c>
      <c r="C166" s="9" t="s">
        <v>16</v>
      </c>
      <c r="D166" s="9">
        <v>22274</v>
      </c>
      <c r="E166" s="11" t="s">
        <v>380</v>
      </c>
      <c r="F166" s="13" t="s">
        <v>383</v>
      </c>
      <c r="G166" s="13"/>
      <c r="H166" s="7">
        <v>2</v>
      </c>
      <c r="I166" s="6" t="s">
        <v>292</v>
      </c>
      <c r="J166" s="6">
        <v>2</v>
      </c>
      <c r="K166" s="6" t="s">
        <v>292</v>
      </c>
      <c r="L166" s="13" t="s">
        <v>385</v>
      </c>
      <c r="M166" s="43">
        <v>0</v>
      </c>
    </row>
    <row r="167" spans="1:13" s="18" customFormat="1" ht="56.25" x14ac:dyDescent="0.25">
      <c r="A167" s="9">
        <v>486</v>
      </c>
      <c r="B167" s="9" t="s">
        <v>15</v>
      </c>
      <c r="C167" s="9" t="s">
        <v>16</v>
      </c>
      <c r="D167" s="9">
        <v>22274</v>
      </c>
      <c r="E167" s="11" t="s">
        <v>380</v>
      </c>
      <c r="F167" s="13" t="s">
        <v>384</v>
      </c>
      <c r="G167" s="13"/>
      <c r="H167" s="7">
        <v>2</v>
      </c>
      <c r="I167" s="6" t="s">
        <v>292</v>
      </c>
      <c r="J167" s="6">
        <v>2</v>
      </c>
      <c r="K167" s="6" t="s">
        <v>292</v>
      </c>
      <c r="L167" s="13" t="s">
        <v>385</v>
      </c>
      <c r="M167" s="43">
        <v>2</v>
      </c>
    </row>
    <row r="168" spans="1:13" s="18" customFormat="1" ht="56.25" x14ac:dyDescent="0.25">
      <c r="A168" s="8">
        <v>486</v>
      </c>
      <c r="B168" s="8" t="s">
        <v>15</v>
      </c>
      <c r="C168" s="8" t="s">
        <v>16</v>
      </c>
      <c r="D168" s="8">
        <v>22276</v>
      </c>
      <c r="E168" s="10" t="s">
        <v>386</v>
      </c>
      <c r="F168" s="10" t="s">
        <v>386</v>
      </c>
      <c r="G168" s="10" t="s">
        <v>802</v>
      </c>
      <c r="H168" s="8">
        <f>(H169/H170)*100</f>
        <v>94.746059544658493</v>
      </c>
      <c r="I168" s="27" t="s">
        <v>11</v>
      </c>
      <c r="J168" s="8">
        <f>(J169/J170)*100</f>
        <v>95.166666666666671</v>
      </c>
      <c r="K168" s="27" t="s">
        <v>11</v>
      </c>
      <c r="L168" s="10" t="s">
        <v>389</v>
      </c>
      <c r="M168" s="45">
        <f>(M169/M170)*100</f>
        <v>0</v>
      </c>
    </row>
    <row r="169" spans="1:13" s="18" customFormat="1" ht="67.5" x14ac:dyDescent="0.25">
      <c r="A169" s="9">
        <v>486</v>
      </c>
      <c r="B169" s="9" t="s">
        <v>15</v>
      </c>
      <c r="C169" s="9" t="s">
        <v>16</v>
      </c>
      <c r="D169" s="9">
        <v>22276</v>
      </c>
      <c r="E169" s="11" t="s">
        <v>386</v>
      </c>
      <c r="F169" s="13" t="s">
        <v>387</v>
      </c>
      <c r="G169" s="13"/>
      <c r="H169" s="7">
        <v>1623</v>
      </c>
      <c r="I169" s="6" t="s">
        <v>297</v>
      </c>
      <c r="J169" s="6">
        <v>1713</v>
      </c>
      <c r="K169" s="6" t="s">
        <v>297</v>
      </c>
      <c r="L169" s="13" t="s">
        <v>389</v>
      </c>
      <c r="M169" s="43">
        <v>0</v>
      </c>
    </row>
    <row r="170" spans="1:13" s="18" customFormat="1" ht="67.5" x14ac:dyDescent="0.25">
      <c r="A170" s="9">
        <v>486</v>
      </c>
      <c r="B170" s="9" t="s">
        <v>15</v>
      </c>
      <c r="C170" s="9" t="s">
        <v>16</v>
      </c>
      <c r="D170" s="9">
        <v>22276</v>
      </c>
      <c r="E170" s="11" t="s">
        <v>386</v>
      </c>
      <c r="F170" s="13" t="s">
        <v>388</v>
      </c>
      <c r="G170" s="13"/>
      <c r="H170" s="7">
        <v>1713</v>
      </c>
      <c r="I170" s="6" t="s">
        <v>297</v>
      </c>
      <c r="J170" s="7">
        <v>1800</v>
      </c>
      <c r="K170" s="6" t="s">
        <v>297</v>
      </c>
      <c r="L170" s="13" t="s">
        <v>389</v>
      </c>
      <c r="M170" s="43">
        <v>1</v>
      </c>
    </row>
    <row r="171" spans="1:13" s="18" customFormat="1" ht="33.75" x14ac:dyDescent="0.25">
      <c r="A171" s="8">
        <v>486</v>
      </c>
      <c r="B171" s="8" t="s">
        <v>8</v>
      </c>
      <c r="C171" s="8" t="s">
        <v>9</v>
      </c>
      <c r="D171" s="8">
        <v>22277</v>
      </c>
      <c r="E171" s="10" t="s">
        <v>367</v>
      </c>
      <c r="F171" s="10" t="s">
        <v>367</v>
      </c>
      <c r="G171" s="10" t="s">
        <v>368</v>
      </c>
      <c r="H171" s="8">
        <f>(H172/H173)*100</f>
        <v>7.5705517185152393E-2</v>
      </c>
      <c r="I171" s="12" t="s">
        <v>11</v>
      </c>
      <c r="J171" s="8">
        <f>(J172/J173)*100</f>
        <v>7.9199617978313278E-2</v>
      </c>
      <c r="K171" s="12" t="s">
        <v>11</v>
      </c>
      <c r="L171" s="10" t="s">
        <v>370</v>
      </c>
      <c r="M171" s="45">
        <v>-998</v>
      </c>
    </row>
    <row r="172" spans="1:13" s="18" customFormat="1" ht="33.75" x14ac:dyDescent="0.25">
      <c r="A172" s="9">
        <v>486</v>
      </c>
      <c r="B172" s="9" t="s">
        <v>8</v>
      </c>
      <c r="C172" s="9" t="s">
        <v>9</v>
      </c>
      <c r="D172" s="9">
        <v>22277</v>
      </c>
      <c r="E172" s="11" t="s">
        <v>367</v>
      </c>
      <c r="F172" s="13" t="s">
        <v>732</v>
      </c>
      <c r="G172" s="13"/>
      <c r="H172" s="7">
        <v>65</v>
      </c>
      <c r="I172" s="6" t="s">
        <v>290</v>
      </c>
      <c r="J172" s="6">
        <v>68</v>
      </c>
      <c r="K172" s="6" t="s">
        <v>290</v>
      </c>
      <c r="L172" s="13" t="s">
        <v>370</v>
      </c>
      <c r="M172" s="43"/>
    </row>
    <row r="173" spans="1:13" s="18" customFormat="1" ht="45" x14ac:dyDescent="0.25">
      <c r="A173" s="9">
        <v>486</v>
      </c>
      <c r="B173" s="9" t="s">
        <v>8</v>
      </c>
      <c r="C173" s="9" t="s">
        <v>9</v>
      </c>
      <c r="D173" s="9">
        <v>22277</v>
      </c>
      <c r="E173" s="11" t="s">
        <v>367</v>
      </c>
      <c r="F173" s="13" t="s">
        <v>369</v>
      </c>
      <c r="G173" s="13"/>
      <c r="H173" s="7">
        <v>85859</v>
      </c>
      <c r="I173" s="6" t="s">
        <v>290</v>
      </c>
      <c r="J173" s="6">
        <v>85859</v>
      </c>
      <c r="K173" s="6" t="s">
        <v>290</v>
      </c>
      <c r="L173" s="13" t="s">
        <v>366</v>
      </c>
      <c r="M173" s="43"/>
    </row>
    <row r="174" spans="1:13" s="18" customFormat="1" ht="33.75" x14ac:dyDescent="0.25">
      <c r="A174" s="8">
        <v>486</v>
      </c>
      <c r="B174" s="8" t="s">
        <v>15</v>
      </c>
      <c r="C174" s="8" t="s">
        <v>16</v>
      </c>
      <c r="D174" s="8">
        <v>22278</v>
      </c>
      <c r="E174" s="10" t="s">
        <v>390</v>
      </c>
      <c r="F174" s="10" t="s">
        <v>390</v>
      </c>
      <c r="G174" s="10" t="s">
        <v>394</v>
      </c>
      <c r="H174" s="8">
        <f>(H175/H176)*100</f>
        <v>0</v>
      </c>
      <c r="I174" s="27" t="s">
        <v>11</v>
      </c>
      <c r="J174" s="8">
        <f>(J175/J176)*100</f>
        <v>100</v>
      </c>
      <c r="K174" s="27" t="s">
        <v>11</v>
      </c>
      <c r="L174" s="10" t="s">
        <v>385</v>
      </c>
      <c r="M174" s="45">
        <f>(M175/M176)*100</f>
        <v>0</v>
      </c>
    </row>
    <row r="175" spans="1:13" s="18" customFormat="1" ht="33.75" x14ac:dyDescent="0.25">
      <c r="A175" s="9">
        <v>486</v>
      </c>
      <c r="B175" s="9" t="s">
        <v>15</v>
      </c>
      <c r="C175" s="9" t="s">
        <v>16</v>
      </c>
      <c r="D175" s="9">
        <v>22278</v>
      </c>
      <c r="E175" s="11" t="s">
        <v>390</v>
      </c>
      <c r="F175" s="13" t="s">
        <v>392</v>
      </c>
      <c r="G175" s="13"/>
      <c r="H175" s="7">
        <v>0</v>
      </c>
      <c r="I175" s="6" t="s">
        <v>292</v>
      </c>
      <c r="J175" s="6">
        <v>1</v>
      </c>
      <c r="K175" s="6" t="s">
        <v>292</v>
      </c>
      <c r="L175" s="13" t="s">
        <v>385</v>
      </c>
      <c r="M175" s="43">
        <v>0</v>
      </c>
    </row>
    <row r="176" spans="1:13" s="18" customFormat="1" ht="33.75" x14ac:dyDescent="0.25">
      <c r="A176" s="9">
        <v>486</v>
      </c>
      <c r="B176" s="9" t="s">
        <v>15</v>
      </c>
      <c r="C176" s="9" t="s">
        <v>16</v>
      </c>
      <c r="D176" s="9">
        <v>22278</v>
      </c>
      <c r="E176" s="11" t="s">
        <v>390</v>
      </c>
      <c r="F176" s="13" t="s">
        <v>393</v>
      </c>
      <c r="G176" s="13"/>
      <c r="H176" s="7">
        <v>1</v>
      </c>
      <c r="I176" s="6" t="s">
        <v>292</v>
      </c>
      <c r="J176" s="6">
        <v>1</v>
      </c>
      <c r="K176" s="6" t="s">
        <v>292</v>
      </c>
      <c r="L176" s="13" t="s">
        <v>385</v>
      </c>
      <c r="M176" s="43">
        <v>1</v>
      </c>
    </row>
    <row r="177" spans="1:13" s="18" customFormat="1" ht="33.75" x14ac:dyDescent="0.25">
      <c r="A177" s="8">
        <v>486</v>
      </c>
      <c r="B177" s="8" t="s">
        <v>15</v>
      </c>
      <c r="C177" s="8" t="s">
        <v>16</v>
      </c>
      <c r="D177" s="8">
        <v>22279</v>
      </c>
      <c r="E177" s="10" t="s">
        <v>395</v>
      </c>
      <c r="F177" s="10" t="s">
        <v>395</v>
      </c>
      <c r="G177" s="10" t="s">
        <v>396</v>
      </c>
      <c r="H177" s="8">
        <f>(H178/H179)*100</f>
        <v>89.041095890410958</v>
      </c>
      <c r="I177" s="27" t="s">
        <v>11</v>
      </c>
      <c r="J177" s="8">
        <f>(J178/J179)*100</f>
        <v>88</v>
      </c>
      <c r="K177" s="27" t="s">
        <v>11</v>
      </c>
      <c r="L177" s="10" t="s">
        <v>399</v>
      </c>
      <c r="M177" s="45">
        <f>(M178/M179)*100</f>
        <v>0</v>
      </c>
    </row>
    <row r="178" spans="1:13" s="18" customFormat="1" ht="33.75" x14ac:dyDescent="0.25">
      <c r="A178" s="9">
        <v>486</v>
      </c>
      <c r="B178" s="9" t="s">
        <v>15</v>
      </c>
      <c r="C178" s="9" t="s">
        <v>16</v>
      </c>
      <c r="D178" s="9">
        <v>22279</v>
      </c>
      <c r="E178" s="11" t="s">
        <v>395</v>
      </c>
      <c r="F178" s="13" t="s">
        <v>397</v>
      </c>
      <c r="G178" s="13"/>
      <c r="H178" s="7">
        <v>65</v>
      </c>
      <c r="I178" s="6" t="s">
        <v>297</v>
      </c>
      <c r="J178" s="6">
        <v>66</v>
      </c>
      <c r="K178" s="6" t="s">
        <v>297</v>
      </c>
      <c r="L178" s="13" t="s">
        <v>399</v>
      </c>
      <c r="M178" s="43">
        <v>0</v>
      </c>
    </row>
    <row r="179" spans="1:13" s="18" customFormat="1" ht="33.75" x14ac:dyDescent="0.25">
      <c r="A179" s="9">
        <v>486</v>
      </c>
      <c r="B179" s="9" t="s">
        <v>15</v>
      </c>
      <c r="C179" s="9" t="s">
        <v>16</v>
      </c>
      <c r="D179" s="9">
        <v>22279</v>
      </c>
      <c r="E179" s="11" t="s">
        <v>395</v>
      </c>
      <c r="F179" s="13" t="s">
        <v>398</v>
      </c>
      <c r="G179" s="13"/>
      <c r="H179" s="7">
        <v>73</v>
      </c>
      <c r="I179" s="6" t="s">
        <v>297</v>
      </c>
      <c r="J179" s="6">
        <v>75</v>
      </c>
      <c r="K179" s="6" t="s">
        <v>297</v>
      </c>
      <c r="L179" s="13" t="s">
        <v>399</v>
      </c>
      <c r="M179" s="43">
        <v>1</v>
      </c>
    </row>
    <row r="180" spans="1:13" s="17" customFormat="1" ht="78.75" x14ac:dyDescent="0.25">
      <c r="A180" s="8">
        <v>487</v>
      </c>
      <c r="B180" s="8" t="s">
        <v>27</v>
      </c>
      <c r="C180" s="8" t="s">
        <v>28</v>
      </c>
      <c r="D180" s="8">
        <v>21365</v>
      </c>
      <c r="E180" s="10" t="s">
        <v>76</v>
      </c>
      <c r="F180" s="10" t="s">
        <v>76</v>
      </c>
      <c r="G180" s="10" t="s">
        <v>352</v>
      </c>
      <c r="H180" s="15">
        <f>(H181/H182)*100</f>
        <v>72.595851665619108</v>
      </c>
      <c r="I180" s="8" t="s">
        <v>11</v>
      </c>
      <c r="J180" s="15">
        <f>(J181/J182)*100</f>
        <v>80.811708718685466</v>
      </c>
      <c r="K180" s="8" t="s">
        <v>11</v>
      </c>
      <c r="L180" s="22" t="s">
        <v>156</v>
      </c>
      <c r="M180" s="45">
        <v>-998</v>
      </c>
    </row>
    <row r="181" spans="1:13" s="18" customFormat="1" ht="45" x14ac:dyDescent="0.25">
      <c r="A181" s="9">
        <v>487</v>
      </c>
      <c r="B181" s="9" t="s">
        <v>27</v>
      </c>
      <c r="C181" s="9" t="s">
        <v>28</v>
      </c>
      <c r="D181" s="9">
        <v>21365</v>
      </c>
      <c r="E181" s="11" t="s">
        <v>76</v>
      </c>
      <c r="F181" s="11" t="s">
        <v>78</v>
      </c>
      <c r="G181" s="11"/>
      <c r="H181" s="9">
        <v>8085</v>
      </c>
      <c r="I181" s="9" t="s">
        <v>290</v>
      </c>
      <c r="J181" s="9">
        <v>9000</v>
      </c>
      <c r="K181" s="9" t="s">
        <v>290</v>
      </c>
      <c r="L181" s="20" t="s">
        <v>157</v>
      </c>
      <c r="M181" s="43"/>
    </row>
    <row r="182" spans="1:13" s="18" customFormat="1" ht="45" x14ac:dyDescent="0.25">
      <c r="A182" s="9">
        <v>487</v>
      </c>
      <c r="B182" s="9" t="s">
        <v>27</v>
      </c>
      <c r="C182" s="9" t="s">
        <v>28</v>
      </c>
      <c r="D182" s="9">
        <v>21365</v>
      </c>
      <c r="E182" s="11" t="s">
        <v>76</v>
      </c>
      <c r="F182" s="11" t="s">
        <v>80</v>
      </c>
      <c r="G182" s="11"/>
      <c r="H182" s="9">
        <v>11137</v>
      </c>
      <c r="I182" s="9" t="s">
        <v>290</v>
      </c>
      <c r="J182" s="9">
        <v>11137</v>
      </c>
      <c r="K182" s="9" t="s">
        <v>290</v>
      </c>
      <c r="L182" s="20" t="s">
        <v>116</v>
      </c>
      <c r="M182" s="43"/>
    </row>
    <row r="183" spans="1:13" s="17" customFormat="1" ht="45" x14ac:dyDescent="0.25">
      <c r="A183" s="8">
        <v>487</v>
      </c>
      <c r="B183" s="8" t="s">
        <v>32</v>
      </c>
      <c r="C183" s="8" t="s">
        <v>28</v>
      </c>
      <c r="D183" s="8">
        <v>21370</v>
      </c>
      <c r="E183" s="10" t="s">
        <v>411</v>
      </c>
      <c r="F183" s="10" t="s">
        <v>411</v>
      </c>
      <c r="G183" s="10" t="s">
        <v>400</v>
      </c>
      <c r="H183" s="15">
        <f>(H184/H185)*100</f>
        <v>53.524229074889874</v>
      </c>
      <c r="I183" s="8" t="s">
        <v>11</v>
      </c>
      <c r="J183" s="15">
        <f>(J184/J185)*100</f>
        <v>53.538826591910293</v>
      </c>
      <c r="K183" s="8" t="s">
        <v>11</v>
      </c>
      <c r="L183" s="22" t="s">
        <v>808</v>
      </c>
      <c r="M183" s="45">
        <v>-998</v>
      </c>
    </row>
    <row r="184" spans="1:13" s="18" customFormat="1" ht="56.25" x14ac:dyDescent="0.25">
      <c r="A184" s="9">
        <v>487</v>
      </c>
      <c r="B184" s="9" t="s">
        <v>32</v>
      </c>
      <c r="C184" s="9" t="s">
        <v>28</v>
      </c>
      <c r="D184" s="9">
        <v>21370</v>
      </c>
      <c r="E184" s="11" t="s">
        <v>411</v>
      </c>
      <c r="F184" s="11" t="s">
        <v>412</v>
      </c>
      <c r="G184" s="11"/>
      <c r="H184" s="9">
        <v>1215</v>
      </c>
      <c r="I184" s="9" t="s">
        <v>289</v>
      </c>
      <c r="J184" s="34">
        <f>H184+(H184*10.03%)</f>
        <v>1336.8644999999999</v>
      </c>
      <c r="K184" s="9" t="s">
        <v>289</v>
      </c>
      <c r="L184" s="20" t="s">
        <v>807</v>
      </c>
      <c r="M184" s="43"/>
    </row>
    <row r="185" spans="1:13" s="18" customFormat="1" ht="56.25" x14ac:dyDescent="0.25">
      <c r="A185" s="9">
        <v>487</v>
      </c>
      <c r="B185" s="9" t="s">
        <v>32</v>
      </c>
      <c r="C185" s="9" t="s">
        <v>28</v>
      </c>
      <c r="D185" s="9">
        <v>21370</v>
      </c>
      <c r="E185" s="11" t="s">
        <v>411</v>
      </c>
      <c r="F185" s="11" t="s">
        <v>413</v>
      </c>
      <c r="G185" s="11"/>
      <c r="H185" s="9">
        <v>2270</v>
      </c>
      <c r="I185" s="9" t="s">
        <v>289</v>
      </c>
      <c r="J185" s="35">
        <f t="shared" ref="J185" si="0">H185+(H185*10%)</f>
        <v>2497</v>
      </c>
      <c r="K185" s="9" t="s">
        <v>289</v>
      </c>
      <c r="L185" s="20" t="s">
        <v>807</v>
      </c>
      <c r="M185" s="43"/>
    </row>
    <row r="186" spans="1:13" s="17" customFormat="1" ht="67.5" x14ac:dyDescent="0.25">
      <c r="A186" s="8">
        <v>487</v>
      </c>
      <c r="B186" s="8" t="s">
        <v>8</v>
      </c>
      <c r="C186" s="8" t="s">
        <v>9</v>
      </c>
      <c r="D186" s="8">
        <v>21373</v>
      </c>
      <c r="E186" s="10" t="s">
        <v>414</v>
      </c>
      <c r="F186" s="10" t="s">
        <v>414</v>
      </c>
      <c r="G186" s="10" t="s">
        <v>401</v>
      </c>
      <c r="H186" s="15">
        <f>(H187/H188)*100</f>
        <v>100</v>
      </c>
      <c r="I186" s="8" t="s">
        <v>11</v>
      </c>
      <c r="J186" s="15">
        <f>(J187/J188)*100</f>
        <v>100</v>
      </c>
      <c r="K186" s="8" t="s">
        <v>11</v>
      </c>
      <c r="L186" s="22" t="s">
        <v>809</v>
      </c>
      <c r="M186" s="45">
        <v>-998</v>
      </c>
    </row>
    <row r="187" spans="1:13" s="18" customFormat="1" ht="33.75" x14ac:dyDescent="0.25">
      <c r="A187" s="9">
        <v>487</v>
      </c>
      <c r="B187" s="9" t="s">
        <v>8</v>
      </c>
      <c r="C187" s="9" t="s">
        <v>9</v>
      </c>
      <c r="D187" s="9">
        <v>21373</v>
      </c>
      <c r="E187" s="11" t="s">
        <v>414</v>
      </c>
      <c r="F187" s="11" t="s">
        <v>415</v>
      </c>
      <c r="G187" s="11"/>
      <c r="H187" s="9">
        <v>170</v>
      </c>
      <c r="I187" s="9" t="s">
        <v>282</v>
      </c>
      <c r="J187" s="9">
        <v>70</v>
      </c>
      <c r="K187" s="9" t="s">
        <v>282</v>
      </c>
      <c r="L187" s="20" t="s">
        <v>811</v>
      </c>
      <c r="M187" s="43"/>
    </row>
    <row r="188" spans="1:13" s="18" customFormat="1" ht="45" x14ac:dyDescent="0.25">
      <c r="A188" s="9">
        <v>487</v>
      </c>
      <c r="B188" s="9" t="s">
        <v>8</v>
      </c>
      <c r="C188" s="9" t="s">
        <v>9</v>
      </c>
      <c r="D188" s="9">
        <v>21373</v>
      </c>
      <c r="E188" s="11" t="s">
        <v>414</v>
      </c>
      <c r="F188" s="11" t="s">
        <v>416</v>
      </c>
      <c r="G188" s="11"/>
      <c r="H188" s="9">
        <v>170</v>
      </c>
      <c r="I188" s="9" t="s">
        <v>282</v>
      </c>
      <c r="J188" s="9">
        <v>70</v>
      </c>
      <c r="K188" s="9" t="s">
        <v>282</v>
      </c>
      <c r="L188" s="20" t="s">
        <v>810</v>
      </c>
      <c r="M188" s="43"/>
    </row>
    <row r="189" spans="1:13" s="17" customFormat="1" ht="33.75" x14ac:dyDescent="0.25">
      <c r="A189" s="8">
        <v>487</v>
      </c>
      <c r="B189" s="8" t="s">
        <v>15</v>
      </c>
      <c r="C189" s="8" t="s">
        <v>16</v>
      </c>
      <c r="D189" s="8">
        <v>21376</v>
      </c>
      <c r="E189" s="10" t="s">
        <v>417</v>
      </c>
      <c r="F189" s="10" t="s">
        <v>417</v>
      </c>
      <c r="G189" s="26" t="s">
        <v>404</v>
      </c>
      <c r="H189" s="15">
        <f>(H190/H191)*100</f>
        <v>100</v>
      </c>
      <c r="I189" s="8" t="s">
        <v>11</v>
      </c>
      <c r="J189" s="15">
        <f>(J190/J191)*100</f>
        <v>100</v>
      </c>
      <c r="K189" s="8" t="s">
        <v>11</v>
      </c>
      <c r="L189" s="22" t="s">
        <v>812</v>
      </c>
      <c r="M189" s="45">
        <f>(M190/M191)*100</f>
        <v>100</v>
      </c>
    </row>
    <row r="190" spans="1:13" s="18" customFormat="1" ht="33.75" x14ac:dyDescent="0.25">
      <c r="A190" s="9">
        <v>487</v>
      </c>
      <c r="B190" s="9" t="s">
        <v>15</v>
      </c>
      <c r="C190" s="9" t="s">
        <v>16</v>
      </c>
      <c r="D190" s="9">
        <v>21376</v>
      </c>
      <c r="E190" s="11" t="s">
        <v>417</v>
      </c>
      <c r="F190" s="11" t="s">
        <v>418</v>
      </c>
      <c r="G190" s="11"/>
      <c r="H190" s="9">
        <v>170</v>
      </c>
      <c r="I190" s="9" t="s">
        <v>297</v>
      </c>
      <c r="J190" s="9">
        <v>70</v>
      </c>
      <c r="K190" s="9" t="s">
        <v>297</v>
      </c>
      <c r="L190" s="20" t="s">
        <v>812</v>
      </c>
      <c r="M190" s="43">
        <v>11</v>
      </c>
    </row>
    <row r="191" spans="1:13" s="18" customFormat="1" ht="33.75" x14ac:dyDescent="0.25">
      <c r="A191" s="9">
        <v>487</v>
      </c>
      <c r="B191" s="9" t="s">
        <v>15</v>
      </c>
      <c r="C191" s="9" t="s">
        <v>16</v>
      </c>
      <c r="D191" s="9">
        <v>21376</v>
      </c>
      <c r="E191" s="11" t="s">
        <v>417</v>
      </c>
      <c r="F191" s="11" t="s">
        <v>419</v>
      </c>
      <c r="G191" s="11"/>
      <c r="H191" s="9">
        <v>170</v>
      </c>
      <c r="I191" s="9" t="s">
        <v>297</v>
      </c>
      <c r="J191" s="9">
        <v>70</v>
      </c>
      <c r="K191" s="9" t="s">
        <v>297</v>
      </c>
      <c r="L191" s="20" t="s">
        <v>812</v>
      </c>
      <c r="M191" s="43">
        <v>11</v>
      </c>
    </row>
    <row r="192" spans="1:13" s="17" customFormat="1" ht="45" x14ac:dyDescent="0.25">
      <c r="A192" s="8">
        <v>487</v>
      </c>
      <c r="B192" s="8" t="s">
        <v>15</v>
      </c>
      <c r="C192" s="8" t="s">
        <v>16</v>
      </c>
      <c r="D192" s="8">
        <v>21380</v>
      </c>
      <c r="E192" s="10" t="s">
        <v>733</v>
      </c>
      <c r="F192" s="10" t="s">
        <v>420</v>
      </c>
      <c r="G192" s="10" t="s">
        <v>405</v>
      </c>
      <c r="H192" s="15">
        <f>(H193/H194)*100</f>
        <v>100</v>
      </c>
      <c r="I192" s="8" t="s">
        <v>11</v>
      </c>
      <c r="J192" s="15">
        <f>(J193/J194)*100</f>
        <v>100</v>
      </c>
      <c r="K192" s="8" t="s">
        <v>11</v>
      </c>
      <c r="L192" s="22" t="s">
        <v>813</v>
      </c>
      <c r="M192" s="45">
        <f>(M193/M194)*100</f>
        <v>100</v>
      </c>
    </row>
    <row r="193" spans="1:13" s="18" customFormat="1" ht="45" x14ac:dyDescent="0.25">
      <c r="A193" s="9">
        <v>487</v>
      </c>
      <c r="B193" s="9" t="s">
        <v>15</v>
      </c>
      <c r="C193" s="9" t="s">
        <v>16</v>
      </c>
      <c r="D193" s="9">
        <v>21380</v>
      </c>
      <c r="E193" s="11" t="s">
        <v>420</v>
      </c>
      <c r="F193" s="11" t="s">
        <v>421</v>
      </c>
      <c r="G193" s="11"/>
      <c r="H193" s="9">
        <v>170</v>
      </c>
      <c r="I193" s="23" t="s">
        <v>282</v>
      </c>
      <c r="J193" s="9">
        <v>70</v>
      </c>
      <c r="K193" s="23" t="s">
        <v>282</v>
      </c>
      <c r="L193" s="20" t="s">
        <v>813</v>
      </c>
      <c r="M193" s="43">
        <v>11</v>
      </c>
    </row>
    <row r="194" spans="1:13" s="18" customFormat="1" ht="45" x14ac:dyDescent="0.25">
      <c r="A194" s="9">
        <v>487</v>
      </c>
      <c r="B194" s="9" t="s">
        <v>15</v>
      </c>
      <c r="C194" s="9" t="s">
        <v>16</v>
      </c>
      <c r="D194" s="9">
        <v>21380</v>
      </c>
      <c r="E194" s="11" t="s">
        <v>420</v>
      </c>
      <c r="F194" s="11" t="s">
        <v>422</v>
      </c>
      <c r="G194" s="11"/>
      <c r="H194" s="9">
        <v>170</v>
      </c>
      <c r="I194" s="23" t="s">
        <v>282</v>
      </c>
      <c r="J194" s="9">
        <v>70</v>
      </c>
      <c r="K194" s="23" t="s">
        <v>282</v>
      </c>
      <c r="L194" s="20" t="s">
        <v>813</v>
      </c>
      <c r="M194" s="43">
        <v>11</v>
      </c>
    </row>
    <row r="195" spans="1:13" s="18" customFormat="1" ht="56.25" x14ac:dyDescent="0.25">
      <c r="A195" s="8">
        <v>487</v>
      </c>
      <c r="B195" s="8" t="s">
        <v>15</v>
      </c>
      <c r="C195" s="8" t="s">
        <v>16</v>
      </c>
      <c r="D195" s="8">
        <v>22259</v>
      </c>
      <c r="E195" s="10" t="s">
        <v>734</v>
      </c>
      <c r="F195" s="10" t="s">
        <v>423</v>
      </c>
      <c r="G195" s="26" t="s">
        <v>424</v>
      </c>
      <c r="H195" s="15">
        <f>(H196/H197)*100</f>
        <v>55.882352941176471</v>
      </c>
      <c r="I195" s="30" t="s">
        <v>11</v>
      </c>
      <c r="J195" s="15">
        <f>(J196/J197)*100</f>
        <v>70</v>
      </c>
      <c r="K195" s="30" t="s">
        <v>11</v>
      </c>
      <c r="L195" s="19" t="s">
        <v>814</v>
      </c>
      <c r="M195" s="45">
        <f>(M196/M197)*100</f>
        <v>45.454545454545453</v>
      </c>
    </row>
    <row r="196" spans="1:13" s="18" customFormat="1" ht="56.25" x14ac:dyDescent="0.25">
      <c r="A196" s="9">
        <v>487</v>
      </c>
      <c r="B196" s="9" t="s">
        <v>15</v>
      </c>
      <c r="C196" s="9" t="s">
        <v>16</v>
      </c>
      <c r="D196" s="9">
        <v>22259</v>
      </c>
      <c r="E196" s="11" t="s">
        <v>423</v>
      </c>
      <c r="F196" s="11" t="s">
        <v>425</v>
      </c>
      <c r="G196" s="28"/>
      <c r="H196" s="24">
        <v>95</v>
      </c>
      <c r="I196" s="29" t="s">
        <v>282</v>
      </c>
      <c r="J196" s="29">
        <v>49</v>
      </c>
      <c r="K196" s="29" t="s">
        <v>282</v>
      </c>
      <c r="L196" s="20" t="s">
        <v>814</v>
      </c>
      <c r="M196" s="43">
        <v>5</v>
      </c>
    </row>
    <row r="197" spans="1:13" s="18" customFormat="1" ht="56.25" x14ac:dyDescent="0.25">
      <c r="A197" s="9">
        <v>487</v>
      </c>
      <c r="B197" s="9" t="s">
        <v>15</v>
      </c>
      <c r="C197" s="9" t="s">
        <v>16</v>
      </c>
      <c r="D197" s="9">
        <v>22259</v>
      </c>
      <c r="E197" s="11" t="s">
        <v>423</v>
      </c>
      <c r="F197" s="11" t="s">
        <v>841</v>
      </c>
      <c r="G197" s="28"/>
      <c r="H197" s="24">
        <v>170</v>
      </c>
      <c r="I197" s="29" t="s">
        <v>282</v>
      </c>
      <c r="J197" s="29">
        <v>70</v>
      </c>
      <c r="K197" s="29" t="s">
        <v>282</v>
      </c>
      <c r="L197" s="20" t="s">
        <v>814</v>
      </c>
      <c r="M197" s="43">
        <v>11</v>
      </c>
    </row>
    <row r="198" spans="1:13" s="17" customFormat="1" ht="78.75" x14ac:dyDescent="0.25">
      <c r="A198" s="8">
        <v>487</v>
      </c>
      <c r="B198" s="8" t="s">
        <v>8</v>
      </c>
      <c r="C198" s="8" t="s">
        <v>9</v>
      </c>
      <c r="D198" s="8">
        <v>21382</v>
      </c>
      <c r="E198" s="10" t="s">
        <v>736</v>
      </c>
      <c r="F198" s="10" t="s">
        <v>158</v>
      </c>
      <c r="G198" s="26" t="s">
        <v>402</v>
      </c>
      <c r="H198" s="15">
        <f>(H199/H200)*100</f>
        <v>100</v>
      </c>
      <c r="I198" s="12" t="s">
        <v>11</v>
      </c>
      <c r="J198" s="15">
        <f>(J199/J200)*100</f>
        <v>100</v>
      </c>
      <c r="K198" s="12" t="s">
        <v>11</v>
      </c>
      <c r="L198" s="22" t="s">
        <v>817</v>
      </c>
      <c r="M198" s="45">
        <v>-998</v>
      </c>
    </row>
    <row r="199" spans="1:13" s="18" customFormat="1" ht="45" x14ac:dyDescent="0.25">
      <c r="A199" s="9">
        <v>487</v>
      </c>
      <c r="B199" s="9" t="s">
        <v>8</v>
      </c>
      <c r="C199" s="9" t="s">
        <v>9</v>
      </c>
      <c r="D199" s="9">
        <v>21382</v>
      </c>
      <c r="E199" s="11" t="s">
        <v>158</v>
      </c>
      <c r="F199" s="11" t="s">
        <v>159</v>
      </c>
      <c r="G199" s="11"/>
      <c r="H199" s="9">
        <v>11</v>
      </c>
      <c r="I199" s="9" t="s">
        <v>284</v>
      </c>
      <c r="J199" s="9">
        <v>130</v>
      </c>
      <c r="K199" s="9" t="s">
        <v>284</v>
      </c>
      <c r="L199" s="20" t="s">
        <v>815</v>
      </c>
      <c r="M199" s="43"/>
    </row>
    <row r="200" spans="1:13" s="18" customFormat="1" ht="45" x14ac:dyDescent="0.25">
      <c r="A200" s="9">
        <v>487</v>
      </c>
      <c r="B200" s="9" t="s">
        <v>8</v>
      </c>
      <c r="C200" s="9" t="s">
        <v>9</v>
      </c>
      <c r="D200" s="9">
        <v>21382</v>
      </c>
      <c r="E200" s="11" t="s">
        <v>158</v>
      </c>
      <c r="F200" s="11" t="s">
        <v>160</v>
      </c>
      <c r="G200" s="11"/>
      <c r="H200" s="9">
        <v>11</v>
      </c>
      <c r="I200" s="9" t="s">
        <v>284</v>
      </c>
      <c r="J200" s="9">
        <v>130</v>
      </c>
      <c r="K200" s="9" t="s">
        <v>284</v>
      </c>
      <c r="L200" s="20" t="s">
        <v>816</v>
      </c>
      <c r="M200" s="43"/>
    </row>
    <row r="201" spans="1:13" s="17" customFormat="1" ht="45" x14ac:dyDescent="0.25">
      <c r="A201" s="8">
        <v>487</v>
      </c>
      <c r="B201" s="8" t="s">
        <v>15</v>
      </c>
      <c r="C201" s="8" t="s">
        <v>16</v>
      </c>
      <c r="D201" s="8">
        <v>21385</v>
      </c>
      <c r="E201" s="10" t="s">
        <v>735</v>
      </c>
      <c r="F201" s="10" t="s">
        <v>426</v>
      </c>
      <c r="G201" s="10" t="s">
        <v>406</v>
      </c>
      <c r="H201" s="15">
        <f>(H202/H203)*100</f>
        <v>100</v>
      </c>
      <c r="I201" s="8" t="s">
        <v>11</v>
      </c>
      <c r="J201" s="15">
        <f>(J202/J203)*100</f>
        <v>100</v>
      </c>
      <c r="K201" s="8" t="s">
        <v>11</v>
      </c>
      <c r="L201" s="22" t="s">
        <v>816</v>
      </c>
      <c r="M201" s="45">
        <f>(M202/M203)*100</f>
        <v>25.563909774436087</v>
      </c>
    </row>
    <row r="202" spans="1:13" s="18" customFormat="1" ht="45" x14ac:dyDescent="0.25">
      <c r="A202" s="9">
        <v>487</v>
      </c>
      <c r="B202" s="9" t="s">
        <v>15</v>
      </c>
      <c r="C202" s="9" t="s">
        <v>16</v>
      </c>
      <c r="D202" s="9">
        <v>21385</v>
      </c>
      <c r="E202" s="11" t="s">
        <v>426</v>
      </c>
      <c r="F202" s="11" t="s">
        <v>427</v>
      </c>
      <c r="G202" s="11"/>
      <c r="H202" s="9">
        <v>11</v>
      </c>
      <c r="I202" s="9" t="s">
        <v>297</v>
      </c>
      <c r="J202" s="9">
        <v>130</v>
      </c>
      <c r="K202" s="9" t="s">
        <v>297</v>
      </c>
      <c r="L202" s="20" t="s">
        <v>816</v>
      </c>
      <c r="M202" s="43">
        <v>170</v>
      </c>
    </row>
    <row r="203" spans="1:13" s="18" customFormat="1" ht="45" x14ac:dyDescent="0.25">
      <c r="A203" s="9">
        <v>487</v>
      </c>
      <c r="B203" s="9" t="s">
        <v>15</v>
      </c>
      <c r="C203" s="9" t="s">
        <v>16</v>
      </c>
      <c r="D203" s="9">
        <v>21385</v>
      </c>
      <c r="E203" s="11" t="s">
        <v>426</v>
      </c>
      <c r="F203" s="11" t="s">
        <v>428</v>
      </c>
      <c r="G203" s="11"/>
      <c r="H203" s="9">
        <v>11</v>
      </c>
      <c r="I203" s="9" t="s">
        <v>297</v>
      </c>
      <c r="J203" s="9">
        <v>130</v>
      </c>
      <c r="K203" s="9" t="s">
        <v>297</v>
      </c>
      <c r="L203" s="20" t="s">
        <v>816</v>
      </c>
      <c r="M203" s="43">
        <v>665</v>
      </c>
    </row>
    <row r="204" spans="1:13" s="17" customFormat="1" ht="45" x14ac:dyDescent="0.25">
      <c r="A204" s="8">
        <v>487</v>
      </c>
      <c r="B204" s="8" t="s">
        <v>15</v>
      </c>
      <c r="C204" s="8" t="s">
        <v>16</v>
      </c>
      <c r="D204" s="8">
        <v>21388</v>
      </c>
      <c r="E204" s="10" t="s">
        <v>818</v>
      </c>
      <c r="F204" s="10" t="s">
        <v>818</v>
      </c>
      <c r="G204" s="10" t="s">
        <v>821</v>
      </c>
      <c r="H204" s="15">
        <f>(H205/H206)*100</f>
        <v>-997.00000000000011</v>
      </c>
      <c r="I204" s="8" t="s">
        <v>11</v>
      </c>
      <c r="J204" s="15">
        <f>(J205/J206)*100</f>
        <v>100</v>
      </c>
      <c r="K204" s="8" t="s">
        <v>11</v>
      </c>
      <c r="L204" s="22" t="s">
        <v>823</v>
      </c>
      <c r="M204" s="45">
        <f>(M205/M206)*100</f>
        <v>0</v>
      </c>
    </row>
    <row r="205" spans="1:13" s="18" customFormat="1" ht="45" x14ac:dyDescent="0.25">
      <c r="A205" s="9">
        <v>487</v>
      </c>
      <c r="B205" s="9" t="s">
        <v>15</v>
      </c>
      <c r="C205" s="9" t="s">
        <v>16</v>
      </c>
      <c r="D205" s="9">
        <v>21388</v>
      </c>
      <c r="E205" s="11" t="s">
        <v>818</v>
      </c>
      <c r="F205" s="11" t="s">
        <v>822</v>
      </c>
      <c r="G205" s="11"/>
      <c r="H205" s="9">
        <v>-9.9700000000000006</v>
      </c>
      <c r="I205" s="9" t="s">
        <v>820</v>
      </c>
      <c r="J205" s="9">
        <v>130</v>
      </c>
      <c r="K205" s="9" t="s">
        <v>820</v>
      </c>
      <c r="L205" s="20" t="s">
        <v>823</v>
      </c>
      <c r="M205" s="43">
        <v>0</v>
      </c>
    </row>
    <row r="206" spans="1:13" s="18" customFormat="1" ht="45" x14ac:dyDescent="0.25">
      <c r="A206" s="9">
        <v>487</v>
      </c>
      <c r="B206" s="9" t="s">
        <v>15</v>
      </c>
      <c r="C206" s="9" t="s">
        <v>16</v>
      </c>
      <c r="D206" s="9">
        <v>21388</v>
      </c>
      <c r="E206" s="11" t="s">
        <v>818</v>
      </c>
      <c r="F206" s="11" t="s">
        <v>819</v>
      </c>
      <c r="G206" s="11"/>
      <c r="H206" s="9">
        <v>1</v>
      </c>
      <c r="I206" s="9" t="s">
        <v>820</v>
      </c>
      <c r="J206" s="9">
        <v>130</v>
      </c>
      <c r="K206" s="9" t="s">
        <v>820</v>
      </c>
      <c r="L206" s="20" t="s">
        <v>823</v>
      </c>
      <c r="M206" s="43">
        <v>170</v>
      </c>
    </row>
    <row r="207" spans="1:13" s="18" customFormat="1" ht="45" x14ac:dyDescent="0.25">
      <c r="A207" s="8">
        <v>487</v>
      </c>
      <c r="B207" s="8" t="s">
        <v>15</v>
      </c>
      <c r="C207" s="8" t="s">
        <v>16</v>
      </c>
      <c r="D207" s="8">
        <v>22260</v>
      </c>
      <c r="E207" s="10" t="s">
        <v>430</v>
      </c>
      <c r="F207" s="10" t="s">
        <v>430</v>
      </c>
      <c r="G207" s="10" t="s">
        <v>429</v>
      </c>
      <c r="H207" s="15">
        <f>(H208/H209)*100</f>
        <v>-997.00000000000011</v>
      </c>
      <c r="I207" s="8" t="s">
        <v>11</v>
      </c>
      <c r="J207" s="15">
        <f>(J208/J209)*100</f>
        <v>100</v>
      </c>
      <c r="K207" s="8" t="s">
        <v>11</v>
      </c>
      <c r="L207" s="19" t="s">
        <v>824</v>
      </c>
      <c r="M207" s="45">
        <v>0</v>
      </c>
    </row>
    <row r="208" spans="1:13" s="18" customFormat="1" ht="45" x14ac:dyDescent="0.25">
      <c r="A208" s="9">
        <v>487</v>
      </c>
      <c r="B208" s="9" t="s">
        <v>15</v>
      </c>
      <c r="C208" s="9" t="s">
        <v>16</v>
      </c>
      <c r="D208" s="9">
        <v>22260</v>
      </c>
      <c r="E208" s="11" t="s">
        <v>430</v>
      </c>
      <c r="F208" s="11" t="s">
        <v>431</v>
      </c>
      <c r="G208" s="11"/>
      <c r="H208" s="9">
        <v>-9.9700000000000006</v>
      </c>
      <c r="I208" s="9" t="s">
        <v>433</v>
      </c>
      <c r="J208" s="9">
        <v>1</v>
      </c>
      <c r="K208" s="9" t="s">
        <v>433</v>
      </c>
      <c r="L208" s="20" t="s">
        <v>824</v>
      </c>
      <c r="M208" s="43"/>
    </row>
    <row r="209" spans="1:13" s="18" customFormat="1" ht="45" x14ac:dyDescent="0.25">
      <c r="A209" s="9">
        <v>487</v>
      </c>
      <c r="B209" s="9" t="s">
        <v>15</v>
      </c>
      <c r="C209" s="9" t="s">
        <v>16</v>
      </c>
      <c r="D209" s="9">
        <v>22260</v>
      </c>
      <c r="E209" s="11" t="s">
        <v>430</v>
      </c>
      <c r="F209" s="11" t="s">
        <v>432</v>
      </c>
      <c r="G209" s="11"/>
      <c r="H209" s="9">
        <v>1</v>
      </c>
      <c r="I209" s="9" t="s">
        <v>433</v>
      </c>
      <c r="J209" s="9">
        <v>1</v>
      </c>
      <c r="K209" s="9" t="s">
        <v>433</v>
      </c>
      <c r="L209" s="20" t="s">
        <v>824</v>
      </c>
      <c r="M209" s="43"/>
    </row>
    <row r="210" spans="1:13" s="17" customFormat="1" ht="45" x14ac:dyDescent="0.25">
      <c r="A210" s="8">
        <v>487</v>
      </c>
      <c r="B210" s="8" t="s">
        <v>8</v>
      </c>
      <c r="C210" s="8" t="s">
        <v>9</v>
      </c>
      <c r="D210" s="8">
        <v>21392</v>
      </c>
      <c r="E210" s="10" t="s">
        <v>434</v>
      </c>
      <c r="F210" s="10" t="s">
        <v>434</v>
      </c>
      <c r="G210" s="10" t="s">
        <v>826</v>
      </c>
      <c r="H210" s="15">
        <f>(H211/H212)*100</f>
        <v>100</v>
      </c>
      <c r="I210" s="8" t="s">
        <v>11</v>
      </c>
      <c r="J210" s="15">
        <f>(J211/J212)*100</f>
        <v>100</v>
      </c>
      <c r="K210" s="8" t="s">
        <v>11</v>
      </c>
      <c r="L210" s="22" t="s">
        <v>825</v>
      </c>
      <c r="M210" s="45">
        <v>-998</v>
      </c>
    </row>
    <row r="211" spans="1:13" s="18" customFormat="1" ht="45" x14ac:dyDescent="0.25">
      <c r="A211" s="9">
        <v>487</v>
      </c>
      <c r="B211" s="9" t="s">
        <v>8</v>
      </c>
      <c r="C211" s="9" t="s">
        <v>9</v>
      </c>
      <c r="D211" s="9">
        <v>21392</v>
      </c>
      <c r="E211" s="11" t="s">
        <v>434</v>
      </c>
      <c r="F211" s="11" t="s">
        <v>435</v>
      </c>
      <c r="G211" s="11"/>
      <c r="H211" s="9">
        <v>12</v>
      </c>
      <c r="I211" s="9" t="s">
        <v>309</v>
      </c>
      <c r="J211" s="9">
        <v>30</v>
      </c>
      <c r="K211" s="9" t="s">
        <v>309</v>
      </c>
      <c r="L211" s="20" t="s">
        <v>825</v>
      </c>
      <c r="M211" s="43"/>
    </row>
    <row r="212" spans="1:13" s="18" customFormat="1" ht="45" x14ac:dyDescent="0.25">
      <c r="A212" s="9">
        <v>487</v>
      </c>
      <c r="B212" s="9" t="s">
        <v>8</v>
      </c>
      <c r="C212" s="9" t="s">
        <v>9</v>
      </c>
      <c r="D212" s="9">
        <v>21392</v>
      </c>
      <c r="E212" s="11" t="s">
        <v>434</v>
      </c>
      <c r="F212" s="11" t="s">
        <v>436</v>
      </c>
      <c r="G212" s="11"/>
      <c r="H212" s="9">
        <v>12</v>
      </c>
      <c r="I212" s="9" t="s">
        <v>309</v>
      </c>
      <c r="J212" s="9">
        <v>30</v>
      </c>
      <c r="K212" s="9" t="s">
        <v>309</v>
      </c>
      <c r="L212" s="20" t="s">
        <v>827</v>
      </c>
      <c r="M212" s="43"/>
    </row>
    <row r="213" spans="1:13" s="17" customFormat="1" ht="56.25" x14ac:dyDescent="0.25">
      <c r="A213" s="8">
        <v>487</v>
      </c>
      <c r="B213" s="8" t="s">
        <v>15</v>
      </c>
      <c r="C213" s="8" t="s">
        <v>16</v>
      </c>
      <c r="D213" s="8">
        <v>21396</v>
      </c>
      <c r="E213" s="10" t="s">
        <v>437</v>
      </c>
      <c r="F213" s="10" t="s">
        <v>438</v>
      </c>
      <c r="G213" s="10" t="s">
        <v>407</v>
      </c>
      <c r="H213" s="15">
        <f>(H214/H215)*100</f>
        <v>57.142857142857139</v>
      </c>
      <c r="I213" s="8" t="s">
        <v>11</v>
      </c>
      <c r="J213" s="15">
        <f>(J214/J215)*100</f>
        <v>75</v>
      </c>
      <c r="K213" s="8" t="s">
        <v>11</v>
      </c>
      <c r="L213" s="22" t="s">
        <v>828</v>
      </c>
      <c r="M213" s="45">
        <v>0</v>
      </c>
    </row>
    <row r="214" spans="1:13" s="18" customFormat="1" ht="45" x14ac:dyDescent="0.25">
      <c r="A214" s="9">
        <v>487</v>
      </c>
      <c r="B214" s="9" t="s">
        <v>15</v>
      </c>
      <c r="C214" s="9" t="s">
        <v>16</v>
      </c>
      <c r="D214" s="9">
        <v>21396</v>
      </c>
      <c r="E214" s="11" t="s">
        <v>438</v>
      </c>
      <c r="F214" s="11" t="s">
        <v>842</v>
      </c>
      <c r="G214" s="11"/>
      <c r="H214" s="35">
        <v>8</v>
      </c>
      <c r="I214" s="9" t="s">
        <v>289</v>
      </c>
      <c r="J214" s="9">
        <v>15</v>
      </c>
      <c r="K214" s="9" t="s">
        <v>289</v>
      </c>
      <c r="L214" s="20" t="s">
        <v>829</v>
      </c>
      <c r="M214" s="43"/>
    </row>
    <row r="215" spans="1:13" s="18" customFormat="1" ht="45" x14ac:dyDescent="0.25">
      <c r="A215" s="9">
        <v>487</v>
      </c>
      <c r="B215" s="9" t="s">
        <v>15</v>
      </c>
      <c r="C215" s="9" t="s">
        <v>16</v>
      </c>
      <c r="D215" s="9">
        <v>21396</v>
      </c>
      <c r="E215" s="11" t="s">
        <v>438</v>
      </c>
      <c r="F215" s="11" t="s">
        <v>439</v>
      </c>
      <c r="G215" s="11"/>
      <c r="H215" s="35">
        <v>14</v>
      </c>
      <c r="I215" s="9" t="s">
        <v>289</v>
      </c>
      <c r="J215" s="9">
        <v>20</v>
      </c>
      <c r="K215" s="9" t="s">
        <v>289</v>
      </c>
      <c r="L215" s="20" t="s">
        <v>830</v>
      </c>
      <c r="M215" s="43"/>
    </row>
    <row r="216" spans="1:13" s="17" customFormat="1" ht="45" x14ac:dyDescent="0.25">
      <c r="A216" s="8">
        <v>487</v>
      </c>
      <c r="B216" s="8" t="s">
        <v>15</v>
      </c>
      <c r="C216" s="8" t="s">
        <v>16</v>
      </c>
      <c r="D216" s="8">
        <v>21398</v>
      </c>
      <c r="E216" s="10" t="s">
        <v>440</v>
      </c>
      <c r="F216" s="10" t="s">
        <v>440</v>
      </c>
      <c r="G216" s="10" t="s">
        <v>408</v>
      </c>
      <c r="H216" s="15">
        <f>(H217/H218)*100</f>
        <v>100</v>
      </c>
      <c r="I216" s="8" t="s">
        <v>11</v>
      </c>
      <c r="J216" s="15">
        <f>(J217/J218)*100</f>
        <v>100</v>
      </c>
      <c r="K216" s="8" t="s">
        <v>11</v>
      </c>
      <c r="L216" s="22" t="s">
        <v>831</v>
      </c>
      <c r="M216" s="45">
        <v>0</v>
      </c>
    </row>
    <row r="217" spans="1:13" s="18" customFormat="1" ht="45" x14ac:dyDescent="0.25">
      <c r="A217" s="9">
        <v>487</v>
      </c>
      <c r="B217" s="9" t="s">
        <v>15</v>
      </c>
      <c r="C217" s="9" t="s">
        <v>16</v>
      </c>
      <c r="D217" s="9">
        <v>21398</v>
      </c>
      <c r="E217" s="11" t="s">
        <v>440</v>
      </c>
      <c r="F217" s="11" t="s">
        <v>441</v>
      </c>
      <c r="G217" s="11"/>
      <c r="H217" s="9">
        <v>12</v>
      </c>
      <c r="I217" s="9" t="s">
        <v>318</v>
      </c>
      <c r="J217" s="9">
        <v>30</v>
      </c>
      <c r="K217" s="9" t="s">
        <v>318</v>
      </c>
      <c r="L217" s="20" t="s">
        <v>831</v>
      </c>
      <c r="M217" s="43"/>
    </row>
    <row r="218" spans="1:13" s="18" customFormat="1" ht="45" x14ac:dyDescent="0.25">
      <c r="A218" s="9">
        <v>487</v>
      </c>
      <c r="B218" s="9" t="s">
        <v>15</v>
      </c>
      <c r="C218" s="9" t="s">
        <v>16</v>
      </c>
      <c r="D218" s="9">
        <v>21398</v>
      </c>
      <c r="E218" s="11" t="s">
        <v>440</v>
      </c>
      <c r="F218" s="11" t="s">
        <v>442</v>
      </c>
      <c r="G218" s="11"/>
      <c r="H218" s="9">
        <v>12</v>
      </c>
      <c r="I218" s="9" t="s">
        <v>318</v>
      </c>
      <c r="J218" s="9">
        <v>30</v>
      </c>
      <c r="K218" s="9" t="s">
        <v>318</v>
      </c>
      <c r="L218" s="20" t="s">
        <v>832</v>
      </c>
      <c r="M218" s="43"/>
    </row>
    <row r="219" spans="1:13" s="18" customFormat="1" ht="45" x14ac:dyDescent="0.25">
      <c r="A219" s="8">
        <v>487</v>
      </c>
      <c r="B219" s="8" t="s">
        <v>15</v>
      </c>
      <c r="C219" s="8" t="s">
        <v>16</v>
      </c>
      <c r="D219" s="8">
        <v>22261</v>
      </c>
      <c r="E219" s="10" t="s">
        <v>443</v>
      </c>
      <c r="F219" s="10" t="s">
        <v>443</v>
      </c>
      <c r="G219" s="10" t="s">
        <v>444</v>
      </c>
      <c r="H219" s="15">
        <f>(H220/H221)*100</f>
        <v>100</v>
      </c>
      <c r="I219" s="8" t="s">
        <v>11</v>
      </c>
      <c r="J219" s="15">
        <f>(J220/J221)*100</f>
        <v>100</v>
      </c>
      <c r="K219" s="8" t="s">
        <v>11</v>
      </c>
      <c r="L219" s="19" t="s">
        <v>827</v>
      </c>
      <c r="M219" s="45">
        <v>0</v>
      </c>
    </row>
    <row r="220" spans="1:13" s="18" customFormat="1" ht="45" x14ac:dyDescent="0.25">
      <c r="A220" s="9">
        <v>487</v>
      </c>
      <c r="B220" s="9" t="s">
        <v>15</v>
      </c>
      <c r="C220" s="9" t="s">
        <v>16</v>
      </c>
      <c r="D220" s="9">
        <v>22261</v>
      </c>
      <c r="E220" s="11" t="s">
        <v>443</v>
      </c>
      <c r="F220" s="11" t="s">
        <v>445</v>
      </c>
      <c r="G220" s="11"/>
      <c r="H220" s="9">
        <v>12</v>
      </c>
      <c r="I220" s="9" t="s">
        <v>297</v>
      </c>
      <c r="J220" s="9">
        <v>30</v>
      </c>
      <c r="K220" s="9" t="s">
        <v>297</v>
      </c>
      <c r="L220" s="20" t="s">
        <v>827</v>
      </c>
      <c r="M220" s="43"/>
    </row>
    <row r="221" spans="1:13" s="18" customFormat="1" ht="45" x14ac:dyDescent="0.25">
      <c r="A221" s="9">
        <v>487</v>
      </c>
      <c r="B221" s="9" t="s">
        <v>15</v>
      </c>
      <c r="C221" s="9" t="s">
        <v>16</v>
      </c>
      <c r="D221" s="9">
        <v>22261</v>
      </c>
      <c r="E221" s="11" t="s">
        <v>443</v>
      </c>
      <c r="F221" s="11" t="s">
        <v>446</v>
      </c>
      <c r="G221" s="11"/>
      <c r="H221" s="9">
        <v>12</v>
      </c>
      <c r="I221" s="9" t="s">
        <v>297</v>
      </c>
      <c r="J221" s="9">
        <v>30</v>
      </c>
      <c r="K221" s="9" t="s">
        <v>297</v>
      </c>
      <c r="L221" s="20" t="s">
        <v>827</v>
      </c>
      <c r="M221" s="43"/>
    </row>
    <row r="222" spans="1:13" s="17" customFormat="1" ht="56.25" x14ac:dyDescent="0.25">
      <c r="A222" s="8">
        <v>487</v>
      </c>
      <c r="B222" s="8" t="s">
        <v>8</v>
      </c>
      <c r="C222" s="8" t="s">
        <v>9</v>
      </c>
      <c r="D222" s="8">
        <v>21402</v>
      </c>
      <c r="E222" s="10" t="s">
        <v>865</v>
      </c>
      <c r="F222" s="10" t="s">
        <v>447</v>
      </c>
      <c r="G222" s="10" t="s">
        <v>403</v>
      </c>
      <c r="H222" s="15">
        <f>(H223/H224)*100</f>
        <v>-997.00000000000011</v>
      </c>
      <c r="I222" s="8" t="s">
        <v>11</v>
      </c>
      <c r="J222" s="15">
        <f>(J223/J224)*100</f>
        <v>100</v>
      </c>
      <c r="K222" s="8" t="s">
        <v>11</v>
      </c>
      <c r="L222" s="22" t="s">
        <v>833</v>
      </c>
      <c r="M222" s="45">
        <v>-998</v>
      </c>
    </row>
    <row r="223" spans="1:13" s="18" customFormat="1" ht="56.25" x14ac:dyDescent="0.25">
      <c r="A223" s="9">
        <v>487</v>
      </c>
      <c r="B223" s="9" t="s">
        <v>8</v>
      </c>
      <c r="C223" s="9" t="s">
        <v>9</v>
      </c>
      <c r="D223" s="9">
        <v>21402</v>
      </c>
      <c r="E223" s="11" t="s">
        <v>447</v>
      </c>
      <c r="F223" s="11" t="s">
        <v>448</v>
      </c>
      <c r="G223" s="11"/>
      <c r="H223" s="9">
        <v>-9.9700000000000006</v>
      </c>
      <c r="I223" s="9" t="s">
        <v>309</v>
      </c>
      <c r="J223" s="9">
        <v>3</v>
      </c>
      <c r="K223" s="9" t="s">
        <v>309</v>
      </c>
      <c r="L223" s="20" t="s">
        <v>833</v>
      </c>
      <c r="M223" s="43"/>
    </row>
    <row r="224" spans="1:13" s="18" customFormat="1" ht="56.25" x14ac:dyDescent="0.25">
      <c r="A224" s="9">
        <v>487</v>
      </c>
      <c r="B224" s="9" t="s">
        <v>8</v>
      </c>
      <c r="C224" s="9" t="s">
        <v>9</v>
      </c>
      <c r="D224" s="9">
        <v>21402</v>
      </c>
      <c r="E224" s="11" t="s">
        <v>447</v>
      </c>
      <c r="F224" s="11" t="s">
        <v>449</v>
      </c>
      <c r="G224" s="11"/>
      <c r="H224" s="9">
        <v>1</v>
      </c>
      <c r="I224" s="9" t="s">
        <v>309</v>
      </c>
      <c r="J224" s="9">
        <v>3</v>
      </c>
      <c r="K224" s="9" t="s">
        <v>309</v>
      </c>
      <c r="L224" s="20" t="s">
        <v>833</v>
      </c>
      <c r="M224" s="43"/>
    </row>
    <row r="225" spans="1:13" s="17" customFormat="1" ht="45" x14ac:dyDescent="0.25">
      <c r="A225" s="8">
        <v>487</v>
      </c>
      <c r="B225" s="8" t="s">
        <v>15</v>
      </c>
      <c r="C225" s="8" t="s">
        <v>16</v>
      </c>
      <c r="D225" s="8">
        <v>21405</v>
      </c>
      <c r="E225" s="10" t="s">
        <v>866</v>
      </c>
      <c r="F225" s="10" t="s">
        <v>450</v>
      </c>
      <c r="G225" s="10" t="s">
        <v>409</v>
      </c>
      <c r="H225" s="15">
        <f>(H226/H227)*100</f>
        <v>-997.00000000000011</v>
      </c>
      <c r="I225" s="8" t="s">
        <v>11</v>
      </c>
      <c r="J225" s="15">
        <f>(J226/J227)*100</f>
        <v>100</v>
      </c>
      <c r="K225" s="8" t="s">
        <v>11</v>
      </c>
      <c r="L225" s="22" t="s">
        <v>835</v>
      </c>
      <c r="M225" s="45">
        <v>0</v>
      </c>
    </row>
    <row r="226" spans="1:13" s="18" customFormat="1" ht="56.25" x14ac:dyDescent="0.25">
      <c r="A226" s="9">
        <v>487</v>
      </c>
      <c r="B226" s="9" t="s">
        <v>15</v>
      </c>
      <c r="C226" s="9" t="s">
        <v>16</v>
      </c>
      <c r="D226" s="9">
        <v>21405</v>
      </c>
      <c r="E226" s="11" t="s">
        <v>450</v>
      </c>
      <c r="F226" s="11" t="s">
        <v>451</v>
      </c>
      <c r="G226" s="11"/>
      <c r="H226" s="9">
        <v>-9.9700000000000006</v>
      </c>
      <c r="I226" s="9" t="s">
        <v>285</v>
      </c>
      <c r="J226" s="9">
        <v>3</v>
      </c>
      <c r="K226" s="9" t="s">
        <v>285</v>
      </c>
      <c r="L226" s="20" t="s">
        <v>835</v>
      </c>
      <c r="M226" s="43"/>
    </row>
    <row r="227" spans="1:13" s="18" customFormat="1" ht="45" x14ac:dyDescent="0.25">
      <c r="A227" s="9">
        <v>487</v>
      </c>
      <c r="B227" s="9" t="s">
        <v>15</v>
      </c>
      <c r="C227" s="9" t="s">
        <v>16</v>
      </c>
      <c r="D227" s="9">
        <v>21405</v>
      </c>
      <c r="E227" s="11" t="s">
        <v>450</v>
      </c>
      <c r="F227" s="11" t="s">
        <v>452</v>
      </c>
      <c r="G227" s="11"/>
      <c r="H227" s="9">
        <v>1</v>
      </c>
      <c r="I227" s="9" t="s">
        <v>285</v>
      </c>
      <c r="J227" s="9">
        <v>3</v>
      </c>
      <c r="K227" s="9" t="s">
        <v>285</v>
      </c>
      <c r="L227" s="20" t="s">
        <v>836</v>
      </c>
      <c r="M227" s="43"/>
    </row>
    <row r="228" spans="1:13" s="17" customFormat="1" ht="56.25" x14ac:dyDescent="0.25">
      <c r="A228" s="8">
        <v>487</v>
      </c>
      <c r="B228" s="8" t="s">
        <v>15</v>
      </c>
      <c r="C228" s="8" t="s">
        <v>16</v>
      </c>
      <c r="D228" s="8">
        <v>21408</v>
      </c>
      <c r="E228" s="10" t="s">
        <v>834</v>
      </c>
      <c r="F228" s="10" t="s">
        <v>453</v>
      </c>
      <c r="G228" s="10" t="s">
        <v>410</v>
      </c>
      <c r="H228" s="15">
        <f>(H229/H230)*100</f>
        <v>-997.00000000000011</v>
      </c>
      <c r="I228" s="8" t="s">
        <v>11</v>
      </c>
      <c r="J228" s="15">
        <f>(J229/J230)*100</f>
        <v>100</v>
      </c>
      <c r="K228" s="8" t="s">
        <v>11</v>
      </c>
      <c r="L228" s="22" t="s">
        <v>837</v>
      </c>
      <c r="M228" s="45">
        <v>0</v>
      </c>
    </row>
    <row r="229" spans="1:13" s="18" customFormat="1" ht="45" x14ac:dyDescent="0.25">
      <c r="A229" s="9">
        <v>487</v>
      </c>
      <c r="B229" s="9" t="s">
        <v>15</v>
      </c>
      <c r="C229" s="9" t="s">
        <v>16</v>
      </c>
      <c r="D229" s="9">
        <v>21408</v>
      </c>
      <c r="E229" s="11" t="s">
        <v>453</v>
      </c>
      <c r="F229" s="11" t="s">
        <v>454</v>
      </c>
      <c r="G229" s="11"/>
      <c r="H229" s="9">
        <v>-9.9700000000000006</v>
      </c>
      <c r="I229" s="9" t="s">
        <v>297</v>
      </c>
      <c r="J229" s="9">
        <v>3</v>
      </c>
      <c r="K229" s="9" t="s">
        <v>297</v>
      </c>
      <c r="L229" s="20" t="s">
        <v>837</v>
      </c>
      <c r="M229" s="43"/>
    </row>
    <row r="230" spans="1:13" s="18" customFormat="1" ht="45" x14ac:dyDescent="0.25">
      <c r="A230" s="9">
        <v>487</v>
      </c>
      <c r="B230" s="9" t="s">
        <v>15</v>
      </c>
      <c r="C230" s="9" t="s">
        <v>16</v>
      </c>
      <c r="D230" s="9">
        <v>21408</v>
      </c>
      <c r="E230" s="11" t="s">
        <v>453</v>
      </c>
      <c r="F230" s="11" t="s">
        <v>455</v>
      </c>
      <c r="G230" s="11"/>
      <c r="H230" s="9">
        <v>1</v>
      </c>
      <c r="I230" s="9" t="s">
        <v>297</v>
      </c>
      <c r="J230" s="9">
        <v>3</v>
      </c>
      <c r="K230" s="9" t="s">
        <v>297</v>
      </c>
      <c r="L230" s="20" t="s">
        <v>837</v>
      </c>
      <c r="M230" s="43"/>
    </row>
    <row r="231" spans="1:13" s="18" customFormat="1" ht="45" x14ac:dyDescent="0.25">
      <c r="A231" s="31">
        <v>487</v>
      </c>
      <c r="B231" s="31" t="s">
        <v>15</v>
      </c>
      <c r="C231" s="31" t="s">
        <v>16</v>
      </c>
      <c r="D231" s="8">
        <v>22262</v>
      </c>
      <c r="E231" s="21" t="s">
        <v>806</v>
      </c>
      <c r="F231" s="21" t="s">
        <v>456</v>
      </c>
      <c r="G231" s="21" t="s">
        <v>457</v>
      </c>
      <c r="H231" s="15">
        <f>(H232/H233)*100</f>
        <v>-997.00000000000011</v>
      </c>
      <c r="I231" s="31" t="s">
        <v>11</v>
      </c>
      <c r="J231" s="15">
        <f>(J232/J233)*100</f>
        <v>100</v>
      </c>
      <c r="K231" s="31" t="s">
        <v>11</v>
      </c>
      <c r="L231" s="22" t="s">
        <v>838</v>
      </c>
      <c r="M231" s="45">
        <v>0</v>
      </c>
    </row>
    <row r="232" spans="1:13" s="18" customFormat="1" ht="45" x14ac:dyDescent="0.25">
      <c r="A232" s="9">
        <v>487</v>
      </c>
      <c r="B232" s="9" t="s">
        <v>15</v>
      </c>
      <c r="C232" s="9" t="s">
        <v>16</v>
      </c>
      <c r="D232" s="9">
        <v>22262</v>
      </c>
      <c r="E232" s="11" t="s">
        <v>456</v>
      </c>
      <c r="F232" s="11" t="s">
        <v>458</v>
      </c>
      <c r="G232" s="11"/>
      <c r="H232" s="9">
        <v>-9.9700000000000006</v>
      </c>
      <c r="I232" s="9" t="s">
        <v>285</v>
      </c>
      <c r="J232" s="9">
        <v>3</v>
      </c>
      <c r="K232" s="9" t="s">
        <v>285</v>
      </c>
      <c r="L232" s="20" t="s">
        <v>838</v>
      </c>
      <c r="M232" s="43"/>
    </row>
    <row r="233" spans="1:13" s="18" customFormat="1" ht="45" x14ac:dyDescent="0.25">
      <c r="A233" s="9">
        <v>487</v>
      </c>
      <c r="B233" s="9" t="s">
        <v>15</v>
      </c>
      <c r="C233" s="9" t="s">
        <v>16</v>
      </c>
      <c r="D233" s="9">
        <v>22262</v>
      </c>
      <c r="E233" s="11" t="s">
        <v>456</v>
      </c>
      <c r="F233" s="11" t="s">
        <v>459</v>
      </c>
      <c r="G233" s="11"/>
      <c r="H233" s="9">
        <v>1</v>
      </c>
      <c r="I233" s="9" t="s">
        <v>285</v>
      </c>
      <c r="J233" s="9">
        <v>3</v>
      </c>
      <c r="K233" s="9" t="s">
        <v>285</v>
      </c>
      <c r="L233" s="20" t="s">
        <v>832</v>
      </c>
      <c r="M233" s="43"/>
    </row>
    <row r="234" spans="1:13" s="17" customFormat="1" ht="56.25" x14ac:dyDescent="0.25">
      <c r="A234" s="8">
        <v>488</v>
      </c>
      <c r="B234" s="8" t="s">
        <v>27</v>
      </c>
      <c r="C234" s="8" t="s">
        <v>28</v>
      </c>
      <c r="D234" s="8">
        <v>19960</v>
      </c>
      <c r="E234" s="10" t="s">
        <v>161</v>
      </c>
      <c r="F234" s="10" t="s">
        <v>161</v>
      </c>
      <c r="G234" s="10" t="s">
        <v>352</v>
      </c>
      <c r="H234" s="15">
        <f>(H235/H236)*100</f>
        <v>72.595851665619108</v>
      </c>
      <c r="I234" s="8" t="s">
        <v>11</v>
      </c>
      <c r="J234" s="8"/>
      <c r="K234" s="8" t="s">
        <v>11</v>
      </c>
      <c r="L234" s="22" t="s">
        <v>162</v>
      </c>
      <c r="M234" s="45">
        <v>-998</v>
      </c>
    </row>
    <row r="235" spans="1:13" s="18" customFormat="1" ht="56.25" x14ac:dyDescent="0.25">
      <c r="A235" s="9">
        <v>488</v>
      </c>
      <c r="B235" s="9" t="s">
        <v>27</v>
      </c>
      <c r="C235" s="9" t="s">
        <v>28</v>
      </c>
      <c r="D235" s="9">
        <v>19960</v>
      </c>
      <c r="E235" s="11" t="s">
        <v>161</v>
      </c>
      <c r="F235" s="11" t="s">
        <v>78</v>
      </c>
      <c r="G235" s="11"/>
      <c r="H235" s="9">
        <v>8085</v>
      </c>
      <c r="I235" s="9" t="s">
        <v>290</v>
      </c>
      <c r="J235" s="9"/>
      <c r="K235" s="9" t="s">
        <v>290</v>
      </c>
      <c r="L235" s="20" t="s">
        <v>162</v>
      </c>
      <c r="M235" s="43"/>
    </row>
    <row r="236" spans="1:13" s="18" customFormat="1" ht="56.25" x14ac:dyDescent="0.25">
      <c r="A236" s="9">
        <v>488</v>
      </c>
      <c r="B236" s="9" t="s">
        <v>27</v>
      </c>
      <c r="C236" s="9" t="s">
        <v>28</v>
      </c>
      <c r="D236" s="9">
        <v>19960</v>
      </c>
      <c r="E236" s="11" t="s">
        <v>161</v>
      </c>
      <c r="F236" s="11" t="s">
        <v>80</v>
      </c>
      <c r="G236" s="11"/>
      <c r="H236" s="9">
        <v>11137</v>
      </c>
      <c r="I236" s="9" t="s">
        <v>290</v>
      </c>
      <c r="J236" s="9"/>
      <c r="K236" s="9" t="s">
        <v>290</v>
      </c>
      <c r="L236" s="20" t="s">
        <v>162</v>
      </c>
      <c r="M236" s="43"/>
    </row>
    <row r="237" spans="1:13" s="17" customFormat="1" ht="33.75" x14ac:dyDescent="0.25">
      <c r="A237" s="8">
        <v>488</v>
      </c>
      <c r="B237" s="8" t="s">
        <v>32</v>
      </c>
      <c r="C237" s="8" t="s">
        <v>28</v>
      </c>
      <c r="D237" s="8">
        <v>19955</v>
      </c>
      <c r="E237" s="10" t="s">
        <v>323</v>
      </c>
      <c r="F237" s="10" t="s">
        <v>323</v>
      </c>
      <c r="G237" s="10" t="s">
        <v>460</v>
      </c>
      <c r="H237" s="8">
        <v>1.97</v>
      </c>
      <c r="I237" s="8" t="s">
        <v>11</v>
      </c>
      <c r="J237" s="8">
        <v>1.87</v>
      </c>
      <c r="K237" s="8" t="s">
        <v>11</v>
      </c>
      <c r="L237" s="22" t="s">
        <v>869</v>
      </c>
      <c r="M237" s="45">
        <f>(M238/M239)*100</f>
        <v>1.490074171780797</v>
      </c>
    </row>
    <row r="238" spans="1:13" s="18" customFormat="1" ht="33.75" x14ac:dyDescent="0.25">
      <c r="A238" s="9">
        <v>488</v>
      </c>
      <c r="B238" s="9" t="s">
        <v>32</v>
      </c>
      <c r="C238" s="9" t="s">
        <v>28</v>
      </c>
      <c r="D238" s="9">
        <v>19955</v>
      </c>
      <c r="E238" s="11" t="s">
        <v>323</v>
      </c>
      <c r="F238" s="11" t="s">
        <v>324</v>
      </c>
      <c r="G238" s="11"/>
      <c r="H238" s="9"/>
      <c r="I238" s="9" t="s">
        <v>34</v>
      </c>
      <c r="J238" s="9"/>
      <c r="K238" s="9" t="s">
        <v>34</v>
      </c>
      <c r="L238" s="20" t="s">
        <v>870</v>
      </c>
      <c r="M238" s="43">
        <v>120232057.86</v>
      </c>
    </row>
    <row r="239" spans="1:13" s="18" customFormat="1" ht="33.75" x14ac:dyDescent="0.25">
      <c r="A239" s="9">
        <v>488</v>
      </c>
      <c r="B239" s="9" t="s">
        <v>32</v>
      </c>
      <c r="C239" s="9" t="s">
        <v>28</v>
      </c>
      <c r="D239" s="9">
        <v>19955</v>
      </c>
      <c r="E239" s="11" t="s">
        <v>323</v>
      </c>
      <c r="F239" s="11" t="s">
        <v>163</v>
      </c>
      <c r="G239" s="11"/>
      <c r="H239" s="9"/>
      <c r="I239" s="9" t="s">
        <v>34</v>
      </c>
      <c r="J239" s="9"/>
      <c r="K239" s="9" t="s">
        <v>34</v>
      </c>
      <c r="L239" s="20" t="s">
        <v>870</v>
      </c>
      <c r="M239" s="43">
        <v>8068863962.4099998</v>
      </c>
    </row>
    <row r="240" spans="1:13" s="17" customFormat="1" ht="33.75" x14ac:dyDescent="0.25">
      <c r="A240" s="8">
        <v>488</v>
      </c>
      <c r="B240" s="8" t="s">
        <v>8</v>
      </c>
      <c r="C240" s="8" t="s">
        <v>16</v>
      </c>
      <c r="D240" s="8">
        <v>19979</v>
      </c>
      <c r="E240" s="10" t="s">
        <v>325</v>
      </c>
      <c r="F240" s="10" t="s">
        <v>325</v>
      </c>
      <c r="G240" s="10" t="s">
        <v>461</v>
      </c>
      <c r="H240" s="8">
        <v>85.09</v>
      </c>
      <c r="I240" s="8" t="s">
        <v>11</v>
      </c>
      <c r="J240" s="8">
        <v>93.18</v>
      </c>
      <c r="K240" s="8" t="s">
        <v>11</v>
      </c>
      <c r="L240" s="22" t="s">
        <v>869</v>
      </c>
      <c r="M240" s="45">
        <f>(M241/M242)*100</f>
        <v>99.933215307606645</v>
      </c>
    </row>
    <row r="241" spans="1:13" s="18" customFormat="1" ht="56.25" x14ac:dyDescent="0.25">
      <c r="A241" s="9">
        <v>488</v>
      </c>
      <c r="B241" s="9" t="s">
        <v>8</v>
      </c>
      <c r="C241" s="9" t="s">
        <v>16</v>
      </c>
      <c r="D241" s="9">
        <v>19979</v>
      </c>
      <c r="E241" s="11" t="s">
        <v>325</v>
      </c>
      <c r="F241" s="11" t="s">
        <v>871</v>
      </c>
      <c r="G241" s="11"/>
      <c r="H241" s="9"/>
      <c r="I241" s="9" t="s">
        <v>34</v>
      </c>
      <c r="J241" s="9"/>
      <c r="K241" s="9" t="s">
        <v>34</v>
      </c>
      <c r="L241" s="20" t="s">
        <v>870</v>
      </c>
      <c r="M241" s="43">
        <v>120151761.25</v>
      </c>
    </row>
    <row r="242" spans="1:13" s="18" customFormat="1" ht="33.75" x14ac:dyDescent="0.25">
      <c r="A242" s="9">
        <v>488</v>
      </c>
      <c r="B242" s="9" t="s">
        <v>8</v>
      </c>
      <c r="C242" s="9" t="s">
        <v>16</v>
      </c>
      <c r="D242" s="9">
        <v>19979</v>
      </c>
      <c r="E242" s="11" t="s">
        <v>325</v>
      </c>
      <c r="F242" s="11" t="s">
        <v>164</v>
      </c>
      <c r="G242" s="11"/>
      <c r="H242" s="9"/>
      <c r="I242" s="9" t="s">
        <v>34</v>
      </c>
      <c r="J242" s="9"/>
      <c r="K242" s="9" t="s">
        <v>34</v>
      </c>
      <c r="L242" s="20" t="s">
        <v>870</v>
      </c>
      <c r="M242" s="43">
        <v>120232057.86</v>
      </c>
    </row>
    <row r="243" spans="1:13" s="17" customFormat="1" ht="45" x14ac:dyDescent="0.25">
      <c r="A243" s="8">
        <v>488</v>
      </c>
      <c r="B243" s="8" t="s">
        <v>15</v>
      </c>
      <c r="C243" s="8" t="s">
        <v>16</v>
      </c>
      <c r="D243" s="8">
        <v>20018</v>
      </c>
      <c r="E243" s="10" t="s">
        <v>326</v>
      </c>
      <c r="F243" s="10" t="s">
        <v>326</v>
      </c>
      <c r="G243" s="10" t="s">
        <v>463</v>
      </c>
      <c r="H243" s="8">
        <v>81.61</v>
      </c>
      <c r="I243" s="8" t="s">
        <v>11</v>
      </c>
      <c r="J243" s="8">
        <v>73.84</v>
      </c>
      <c r="K243" s="8" t="s">
        <v>11</v>
      </c>
      <c r="L243" s="22" t="s">
        <v>869</v>
      </c>
      <c r="M243" s="45">
        <f>(M244/M245)*100</f>
        <v>87.696755539652983</v>
      </c>
    </row>
    <row r="244" spans="1:13" s="18" customFormat="1" ht="45" x14ac:dyDescent="0.25">
      <c r="A244" s="9">
        <v>488</v>
      </c>
      <c r="B244" s="9" t="s">
        <v>15</v>
      </c>
      <c r="C244" s="9" t="s">
        <v>16</v>
      </c>
      <c r="D244" s="9">
        <v>20018</v>
      </c>
      <c r="E244" s="11" t="s">
        <v>326</v>
      </c>
      <c r="F244" s="11" t="s">
        <v>873</v>
      </c>
      <c r="G244" s="11"/>
      <c r="H244" s="9"/>
      <c r="I244" s="9" t="s">
        <v>34</v>
      </c>
      <c r="J244" s="9"/>
      <c r="K244" s="9" t="s">
        <v>34</v>
      </c>
      <c r="L244" s="20" t="s">
        <v>870</v>
      </c>
      <c r="M244" s="43">
        <v>105369196.34</v>
      </c>
    </row>
    <row r="245" spans="1:13" s="18" customFormat="1" ht="67.5" x14ac:dyDescent="0.25">
      <c r="A245" s="9">
        <v>488</v>
      </c>
      <c r="B245" s="9" t="s">
        <v>15</v>
      </c>
      <c r="C245" s="9" t="s">
        <v>16</v>
      </c>
      <c r="D245" s="9">
        <v>20018</v>
      </c>
      <c r="E245" s="11" t="s">
        <v>326</v>
      </c>
      <c r="F245" s="11" t="s">
        <v>874</v>
      </c>
      <c r="G245" s="11"/>
      <c r="H245" s="9"/>
      <c r="I245" s="9" t="s">
        <v>34</v>
      </c>
      <c r="J245" s="9"/>
      <c r="K245" s="9" t="s">
        <v>34</v>
      </c>
      <c r="L245" s="20" t="s">
        <v>870</v>
      </c>
      <c r="M245" s="43">
        <v>120151761.25</v>
      </c>
    </row>
    <row r="246" spans="1:13" s="17" customFormat="1" ht="56.25" x14ac:dyDescent="0.25">
      <c r="A246" s="8">
        <v>488</v>
      </c>
      <c r="B246" s="8" t="s">
        <v>15</v>
      </c>
      <c r="C246" s="8" t="s">
        <v>16</v>
      </c>
      <c r="D246" s="8">
        <v>20023</v>
      </c>
      <c r="E246" s="10" t="s">
        <v>327</v>
      </c>
      <c r="F246" s="10" t="s">
        <v>327</v>
      </c>
      <c r="G246" s="10" t="s">
        <v>464</v>
      </c>
      <c r="H246" s="8">
        <v>1.49</v>
      </c>
      <c r="I246" s="8" t="s">
        <v>11</v>
      </c>
      <c r="J246" s="8">
        <v>3.47</v>
      </c>
      <c r="K246" s="8" t="s">
        <v>11</v>
      </c>
      <c r="L246" s="22" t="s">
        <v>869</v>
      </c>
      <c r="M246" s="45">
        <f>(M247/M248)*100</f>
        <v>0.36603091409115734</v>
      </c>
    </row>
    <row r="247" spans="1:13" s="18" customFormat="1" ht="56.25" x14ac:dyDescent="0.25">
      <c r="A247" s="9">
        <v>488</v>
      </c>
      <c r="B247" s="9" t="s">
        <v>15</v>
      </c>
      <c r="C247" s="9" t="s">
        <v>16</v>
      </c>
      <c r="D247" s="9">
        <v>20023</v>
      </c>
      <c r="E247" s="11" t="s">
        <v>327</v>
      </c>
      <c r="F247" s="11" t="s">
        <v>875</v>
      </c>
      <c r="G247" s="11"/>
      <c r="H247" s="9"/>
      <c r="I247" s="9" t="s">
        <v>34</v>
      </c>
      <c r="J247" s="9"/>
      <c r="K247" s="9" t="s">
        <v>34</v>
      </c>
      <c r="L247" s="20" t="s">
        <v>870</v>
      </c>
      <c r="M247" s="43">
        <v>439792.59</v>
      </c>
    </row>
    <row r="248" spans="1:13" s="18" customFormat="1" ht="67.5" x14ac:dyDescent="0.25">
      <c r="A248" s="9">
        <v>488</v>
      </c>
      <c r="B248" s="9" t="s">
        <v>15</v>
      </c>
      <c r="C248" s="9" t="s">
        <v>16</v>
      </c>
      <c r="D248" s="9">
        <v>20023</v>
      </c>
      <c r="E248" s="11" t="s">
        <v>327</v>
      </c>
      <c r="F248" s="11" t="s">
        <v>874</v>
      </c>
      <c r="G248" s="11"/>
      <c r="H248" s="9"/>
      <c r="I248" s="9" t="s">
        <v>34</v>
      </c>
      <c r="J248" s="9"/>
      <c r="K248" s="9" t="s">
        <v>34</v>
      </c>
      <c r="L248" s="20" t="s">
        <v>870</v>
      </c>
      <c r="M248" s="43">
        <v>120151761.25</v>
      </c>
    </row>
    <row r="249" spans="1:13" s="17" customFormat="1" ht="45" x14ac:dyDescent="0.25">
      <c r="A249" s="8">
        <v>488</v>
      </c>
      <c r="B249" s="8" t="s">
        <v>15</v>
      </c>
      <c r="C249" s="8" t="s">
        <v>16</v>
      </c>
      <c r="D249" s="8">
        <v>20025</v>
      </c>
      <c r="E249" s="10" t="s">
        <v>328</v>
      </c>
      <c r="F249" s="10" t="s">
        <v>328</v>
      </c>
      <c r="G249" s="10" t="s">
        <v>465</v>
      </c>
      <c r="H249" s="8">
        <v>15.87</v>
      </c>
      <c r="I249" s="8" t="s">
        <v>11</v>
      </c>
      <c r="J249" s="8">
        <v>18.43</v>
      </c>
      <c r="K249" s="8" t="s">
        <v>11</v>
      </c>
      <c r="L249" s="22" t="s">
        <v>869</v>
      </c>
      <c r="M249" s="45">
        <f>(M250/M251)*100</f>
        <v>9.5372004140127746</v>
      </c>
    </row>
    <row r="250" spans="1:13" s="18" customFormat="1" ht="45" x14ac:dyDescent="0.25">
      <c r="A250" s="9">
        <v>488</v>
      </c>
      <c r="B250" s="9" t="s">
        <v>15</v>
      </c>
      <c r="C250" s="9" t="s">
        <v>16</v>
      </c>
      <c r="D250" s="9">
        <v>20025</v>
      </c>
      <c r="E250" s="11" t="s">
        <v>328</v>
      </c>
      <c r="F250" s="11" t="s">
        <v>876</v>
      </c>
      <c r="G250" s="11"/>
      <c r="H250" s="9"/>
      <c r="I250" s="9" t="s">
        <v>34</v>
      </c>
      <c r="J250" s="9"/>
      <c r="K250" s="9" t="s">
        <v>34</v>
      </c>
      <c r="L250" s="20" t="s">
        <v>870</v>
      </c>
      <c r="M250" s="43">
        <v>11466772.32</v>
      </c>
    </row>
    <row r="251" spans="1:13" s="18" customFormat="1" ht="67.5" x14ac:dyDescent="0.25">
      <c r="A251" s="9">
        <v>488</v>
      </c>
      <c r="B251" s="9" t="s">
        <v>15</v>
      </c>
      <c r="C251" s="9" t="s">
        <v>16</v>
      </c>
      <c r="D251" s="9">
        <v>20025</v>
      </c>
      <c r="E251" s="11" t="s">
        <v>328</v>
      </c>
      <c r="F251" s="11" t="s">
        <v>874</v>
      </c>
      <c r="G251" s="11"/>
      <c r="H251" s="9"/>
      <c r="I251" s="9" t="s">
        <v>34</v>
      </c>
      <c r="J251" s="9"/>
      <c r="K251" s="9" t="s">
        <v>34</v>
      </c>
      <c r="L251" s="20" t="s">
        <v>870</v>
      </c>
      <c r="M251" s="43">
        <v>120232057.86</v>
      </c>
    </row>
    <row r="252" spans="1:13" s="17" customFormat="1" ht="45" x14ac:dyDescent="0.25">
      <c r="A252" s="8">
        <v>488</v>
      </c>
      <c r="B252" s="8" t="s">
        <v>15</v>
      </c>
      <c r="C252" s="8" t="s">
        <v>16</v>
      </c>
      <c r="D252" s="8">
        <v>20026</v>
      </c>
      <c r="E252" s="10" t="s">
        <v>329</v>
      </c>
      <c r="F252" s="10" t="s">
        <v>329</v>
      </c>
      <c r="G252" s="10" t="s">
        <v>878</v>
      </c>
      <c r="H252" s="8">
        <v>1.03</v>
      </c>
      <c r="I252" s="8" t="s">
        <v>11</v>
      </c>
      <c r="J252" s="8">
        <v>4.26</v>
      </c>
      <c r="K252" s="8" t="s">
        <v>11</v>
      </c>
      <c r="L252" s="22" t="s">
        <v>869</v>
      </c>
      <c r="M252" s="45">
        <f>(M253/M254)*100</f>
        <v>2.3936394856633862</v>
      </c>
    </row>
    <row r="253" spans="1:13" s="18" customFormat="1" ht="45" x14ac:dyDescent="0.25">
      <c r="A253" s="9">
        <v>488</v>
      </c>
      <c r="B253" s="9" t="s">
        <v>15</v>
      </c>
      <c r="C253" s="9" t="s">
        <v>16</v>
      </c>
      <c r="D253" s="9">
        <v>20026</v>
      </c>
      <c r="E253" s="11" t="s">
        <v>329</v>
      </c>
      <c r="F253" s="11" t="s">
        <v>877</v>
      </c>
      <c r="G253" s="11"/>
      <c r="H253" s="9"/>
      <c r="I253" s="9" t="s">
        <v>34</v>
      </c>
      <c r="J253" s="9"/>
      <c r="K253" s="9" t="s">
        <v>34</v>
      </c>
      <c r="L253" s="20" t="s">
        <v>870</v>
      </c>
      <c r="M253" s="43">
        <v>2876000</v>
      </c>
    </row>
    <row r="254" spans="1:13" s="18" customFormat="1" ht="67.5" x14ac:dyDescent="0.25">
      <c r="A254" s="9">
        <v>488</v>
      </c>
      <c r="B254" s="9" t="s">
        <v>15</v>
      </c>
      <c r="C254" s="9" t="s">
        <v>16</v>
      </c>
      <c r="D254" s="9">
        <v>20026</v>
      </c>
      <c r="E254" s="11" t="s">
        <v>329</v>
      </c>
      <c r="F254" s="11" t="s">
        <v>874</v>
      </c>
      <c r="G254" s="11"/>
      <c r="H254" s="9"/>
      <c r="I254" s="9" t="s">
        <v>34</v>
      </c>
      <c r="J254" s="9"/>
      <c r="K254" s="9" t="s">
        <v>34</v>
      </c>
      <c r="L254" s="20" t="s">
        <v>870</v>
      </c>
      <c r="M254" s="43">
        <v>120151761.25</v>
      </c>
    </row>
    <row r="255" spans="1:13" s="17" customFormat="1" ht="56.25" x14ac:dyDescent="0.25">
      <c r="A255" s="8">
        <v>488</v>
      </c>
      <c r="B255" s="8" t="s">
        <v>8</v>
      </c>
      <c r="C255" s="8" t="s">
        <v>16</v>
      </c>
      <c r="D255" s="8">
        <v>19980</v>
      </c>
      <c r="E255" s="10" t="s">
        <v>330</v>
      </c>
      <c r="F255" s="10" t="s">
        <v>330</v>
      </c>
      <c r="G255" s="10" t="s">
        <v>462</v>
      </c>
      <c r="H255" s="8">
        <v>14.91</v>
      </c>
      <c r="I255" s="8" t="s">
        <v>11</v>
      </c>
      <c r="J255" s="8">
        <v>6.82</v>
      </c>
      <c r="K255" s="8" t="s">
        <v>11</v>
      </c>
      <c r="L255" s="22" t="s">
        <v>869</v>
      </c>
      <c r="M255" s="45">
        <f>(M256/M257)*100</f>
        <v>6.6784692393353676E-2</v>
      </c>
    </row>
    <row r="256" spans="1:13" s="18" customFormat="1" ht="56.25" x14ac:dyDescent="0.25">
      <c r="A256" s="9">
        <v>488</v>
      </c>
      <c r="B256" s="9" t="s">
        <v>8</v>
      </c>
      <c r="C256" s="9" t="s">
        <v>16</v>
      </c>
      <c r="D256" s="9">
        <v>19980</v>
      </c>
      <c r="E256" s="11" t="s">
        <v>330</v>
      </c>
      <c r="F256" s="11" t="s">
        <v>872</v>
      </c>
      <c r="G256" s="11"/>
      <c r="H256" s="9"/>
      <c r="I256" s="9" t="s">
        <v>34</v>
      </c>
      <c r="J256" s="9"/>
      <c r="K256" s="9" t="s">
        <v>34</v>
      </c>
      <c r="L256" s="20" t="s">
        <v>870</v>
      </c>
      <c r="M256" s="43">
        <v>80296.61</v>
      </c>
    </row>
    <row r="257" spans="1:13" s="18" customFormat="1" ht="56.25" x14ac:dyDescent="0.25">
      <c r="A257" s="9">
        <v>488</v>
      </c>
      <c r="B257" s="9" t="s">
        <v>8</v>
      </c>
      <c r="C257" s="9" t="s">
        <v>16</v>
      </c>
      <c r="D257" s="9">
        <v>19980</v>
      </c>
      <c r="E257" s="11" t="s">
        <v>330</v>
      </c>
      <c r="F257" s="11" t="s">
        <v>164</v>
      </c>
      <c r="G257" s="11"/>
      <c r="H257" s="9"/>
      <c r="I257" s="9" t="s">
        <v>34</v>
      </c>
      <c r="J257" s="9"/>
      <c r="K257" s="9" t="s">
        <v>34</v>
      </c>
      <c r="L257" s="20" t="s">
        <v>870</v>
      </c>
      <c r="M257" s="43">
        <v>120232057.86</v>
      </c>
    </row>
    <row r="258" spans="1:13" s="17" customFormat="1" ht="56.25" x14ac:dyDescent="0.25">
      <c r="A258" s="8">
        <v>488</v>
      </c>
      <c r="B258" s="8" t="s">
        <v>15</v>
      </c>
      <c r="C258" s="8" t="s">
        <v>16</v>
      </c>
      <c r="D258" s="8">
        <v>20027</v>
      </c>
      <c r="E258" s="10" t="s">
        <v>331</v>
      </c>
      <c r="F258" s="10" t="s">
        <v>331</v>
      </c>
      <c r="G258" s="10" t="s">
        <v>880</v>
      </c>
      <c r="H258" s="8">
        <v>69.209999999999994</v>
      </c>
      <c r="I258" s="8" t="s">
        <v>11</v>
      </c>
      <c r="J258" s="8">
        <v>63.56</v>
      </c>
      <c r="K258" s="8" t="s">
        <v>11</v>
      </c>
      <c r="L258" s="22" t="s">
        <v>869</v>
      </c>
      <c r="M258" s="45">
        <f>(M259/M260)*100</f>
        <v>100</v>
      </c>
    </row>
    <row r="259" spans="1:13" s="18" customFormat="1" ht="56.25" x14ac:dyDescent="0.25">
      <c r="A259" s="9">
        <v>488</v>
      </c>
      <c r="B259" s="9" t="s">
        <v>15</v>
      </c>
      <c r="C259" s="9" t="s">
        <v>16</v>
      </c>
      <c r="D259" s="9">
        <v>20027</v>
      </c>
      <c r="E259" s="11" t="s">
        <v>331</v>
      </c>
      <c r="F259" s="11" t="s">
        <v>879</v>
      </c>
      <c r="G259" s="11"/>
      <c r="H259" s="9"/>
      <c r="I259" s="9" t="s">
        <v>34</v>
      </c>
      <c r="J259" s="9"/>
      <c r="K259" s="9" t="s">
        <v>34</v>
      </c>
      <c r="L259" s="20" t="s">
        <v>870</v>
      </c>
      <c r="M259" s="43">
        <v>80296.61</v>
      </c>
    </row>
    <row r="260" spans="1:13" s="18" customFormat="1" ht="56.25" x14ac:dyDescent="0.25">
      <c r="A260" s="9">
        <v>488</v>
      </c>
      <c r="B260" s="9" t="s">
        <v>15</v>
      </c>
      <c r="C260" s="9" t="s">
        <v>16</v>
      </c>
      <c r="D260" s="9">
        <v>20027</v>
      </c>
      <c r="E260" s="11" t="s">
        <v>331</v>
      </c>
      <c r="F260" s="11" t="s">
        <v>872</v>
      </c>
      <c r="G260" s="11"/>
      <c r="H260" s="9"/>
      <c r="I260" s="9" t="s">
        <v>34</v>
      </c>
      <c r="J260" s="9"/>
      <c r="K260" s="9" t="s">
        <v>34</v>
      </c>
      <c r="L260" s="20" t="s">
        <v>870</v>
      </c>
      <c r="M260" s="43">
        <v>80296.61</v>
      </c>
    </row>
    <row r="261" spans="1:13" s="17" customFormat="1" ht="45" x14ac:dyDescent="0.25">
      <c r="A261" s="8">
        <v>488</v>
      </c>
      <c r="B261" s="8" t="s">
        <v>15</v>
      </c>
      <c r="C261" s="8" t="s">
        <v>16</v>
      </c>
      <c r="D261" s="8">
        <v>20031</v>
      </c>
      <c r="E261" s="10" t="s">
        <v>332</v>
      </c>
      <c r="F261" s="10" t="s">
        <v>332</v>
      </c>
      <c r="G261" s="10" t="s">
        <v>466</v>
      </c>
      <c r="H261" s="8">
        <v>30.79</v>
      </c>
      <c r="I261" s="8" t="s">
        <v>11</v>
      </c>
      <c r="J261" s="8">
        <v>36.44</v>
      </c>
      <c r="K261" s="8" t="s">
        <v>11</v>
      </c>
      <c r="L261" s="22" t="s">
        <v>869</v>
      </c>
      <c r="M261" s="45">
        <f>(M262/M263)*100</f>
        <v>0</v>
      </c>
    </row>
    <row r="262" spans="1:13" s="18" customFormat="1" ht="45" x14ac:dyDescent="0.25">
      <c r="A262" s="9">
        <v>488</v>
      </c>
      <c r="B262" s="9" t="s">
        <v>15</v>
      </c>
      <c r="C262" s="9" t="s">
        <v>16</v>
      </c>
      <c r="D262" s="9">
        <v>20031</v>
      </c>
      <c r="E262" s="11" t="s">
        <v>332</v>
      </c>
      <c r="F262" s="11" t="s">
        <v>881</v>
      </c>
      <c r="G262" s="11"/>
      <c r="H262" s="9"/>
      <c r="I262" s="9" t="s">
        <v>34</v>
      </c>
      <c r="J262" s="9"/>
      <c r="K262" s="9" t="s">
        <v>34</v>
      </c>
      <c r="L262" s="20" t="s">
        <v>870</v>
      </c>
      <c r="M262" s="43">
        <v>0</v>
      </c>
    </row>
    <row r="263" spans="1:13" s="18" customFormat="1" ht="45" x14ac:dyDescent="0.25">
      <c r="A263" s="9">
        <v>488</v>
      </c>
      <c r="B263" s="9" t="s">
        <v>15</v>
      </c>
      <c r="C263" s="9" t="s">
        <v>16</v>
      </c>
      <c r="D263" s="9">
        <v>20031</v>
      </c>
      <c r="E263" s="11" t="s">
        <v>332</v>
      </c>
      <c r="F263" s="11" t="s">
        <v>872</v>
      </c>
      <c r="G263" s="11"/>
      <c r="H263" s="9"/>
      <c r="I263" s="9" t="s">
        <v>34</v>
      </c>
      <c r="J263" s="9"/>
      <c r="K263" s="9" t="s">
        <v>34</v>
      </c>
      <c r="L263" s="20" t="s">
        <v>870</v>
      </c>
      <c r="M263" s="43">
        <v>80296.61</v>
      </c>
    </row>
    <row r="264" spans="1:13" s="17" customFormat="1" ht="45" x14ac:dyDescent="0.25">
      <c r="A264" s="8">
        <v>511</v>
      </c>
      <c r="B264" s="8" t="s">
        <v>27</v>
      </c>
      <c r="C264" s="8" t="s">
        <v>28</v>
      </c>
      <c r="D264" s="8">
        <v>21423</v>
      </c>
      <c r="E264" s="10" t="s">
        <v>169</v>
      </c>
      <c r="F264" s="10" t="s">
        <v>169</v>
      </c>
      <c r="G264" s="10" t="s">
        <v>467</v>
      </c>
      <c r="H264" s="15">
        <f>(H265/H266)*H267</f>
        <v>34.253982725651881</v>
      </c>
      <c r="I264" s="8" t="s">
        <v>11</v>
      </c>
      <c r="J264" s="15">
        <f>(J265/J266)*J267</f>
        <v>35.546585847374594</v>
      </c>
      <c r="K264" s="8" t="s">
        <v>11</v>
      </c>
      <c r="L264" s="22" t="s">
        <v>666</v>
      </c>
      <c r="M264" s="45">
        <v>-998</v>
      </c>
    </row>
    <row r="265" spans="1:13" s="18" customFormat="1" ht="45" x14ac:dyDescent="0.25">
      <c r="A265" s="9">
        <v>511</v>
      </c>
      <c r="B265" s="9" t="s">
        <v>27</v>
      </c>
      <c r="C265" s="9" t="s">
        <v>28</v>
      </c>
      <c r="D265" s="9">
        <v>21423</v>
      </c>
      <c r="E265" s="11" t="s">
        <v>169</v>
      </c>
      <c r="F265" s="11" t="s">
        <v>166</v>
      </c>
      <c r="G265" s="11"/>
      <c r="H265" s="36">
        <v>795</v>
      </c>
      <c r="I265" s="6" t="s">
        <v>299</v>
      </c>
      <c r="J265" s="36">
        <v>825</v>
      </c>
      <c r="K265" s="6" t="s">
        <v>299</v>
      </c>
      <c r="L265" s="20" t="s">
        <v>666</v>
      </c>
      <c r="M265" s="43"/>
    </row>
    <row r="266" spans="1:13" s="18" customFormat="1" ht="45" x14ac:dyDescent="0.25">
      <c r="A266" s="9">
        <v>511</v>
      </c>
      <c r="B266" s="9" t="s">
        <v>27</v>
      </c>
      <c r="C266" s="9" t="s">
        <v>28</v>
      </c>
      <c r="D266" s="9">
        <v>21423</v>
      </c>
      <c r="E266" s="11" t="s">
        <v>169</v>
      </c>
      <c r="F266" s="11" t="s">
        <v>167</v>
      </c>
      <c r="G266" s="11"/>
      <c r="H266" s="36">
        <v>2320898</v>
      </c>
      <c r="I266" s="6" t="s">
        <v>300</v>
      </c>
      <c r="J266" s="36">
        <v>2320898</v>
      </c>
      <c r="K266" s="6" t="s">
        <v>300</v>
      </c>
      <c r="L266" s="20" t="s">
        <v>666</v>
      </c>
      <c r="M266" s="43"/>
    </row>
    <row r="267" spans="1:13" s="18" customFormat="1" ht="33.75" x14ac:dyDescent="0.25">
      <c r="A267" s="9">
        <v>511</v>
      </c>
      <c r="B267" s="9" t="s">
        <v>27</v>
      </c>
      <c r="C267" s="9" t="s">
        <v>28</v>
      </c>
      <c r="D267" s="9">
        <v>21423</v>
      </c>
      <c r="E267" s="11" t="s">
        <v>165</v>
      </c>
      <c r="F267" s="11" t="s">
        <v>168</v>
      </c>
      <c r="G267" s="11"/>
      <c r="H267" s="36">
        <v>100000</v>
      </c>
      <c r="I267" s="6" t="s">
        <v>301</v>
      </c>
      <c r="J267" s="36">
        <v>100000</v>
      </c>
      <c r="K267" s="6" t="s">
        <v>301</v>
      </c>
      <c r="L267" s="20" t="s">
        <v>666</v>
      </c>
      <c r="M267" s="43"/>
    </row>
    <row r="268" spans="1:13" s="17" customFormat="1" ht="45" x14ac:dyDescent="0.25">
      <c r="A268" s="8">
        <v>511</v>
      </c>
      <c r="B268" s="8" t="s">
        <v>32</v>
      </c>
      <c r="C268" s="8" t="s">
        <v>28</v>
      </c>
      <c r="D268" s="8">
        <v>21424</v>
      </c>
      <c r="E268" s="10" t="s">
        <v>468</v>
      </c>
      <c r="F268" s="10" t="s">
        <v>468</v>
      </c>
      <c r="G268" s="26" t="s">
        <v>469</v>
      </c>
      <c r="H268" s="15">
        <f>(H269/H270)*H271</f>
        <v>41.837254373091795</v>
      </c>
      <c r="I268" s="12" t="s">
        <v>11</v>
      </c>
      <c r="J268" s="15">
        <f>(J269/J270)*J271</f>
        <v>42.698989787573602</v>
      </c>
      <c r="K268" s="12" t="s">
        <v>11</v>
      </c>
      <c r="L268" s="22" t="s">
        <v>170</v>
      </c>
      <c r="M268" s="45">
        <v>-998</v>
      </c>
    </row>
    <row r="269" spans="1:13" s="18" customFormat="1" ht="45" x14ac:dyDescent="0.25">
      <c r="A269" s="9">
        <v>511</v>
      </c>
      <c r="B269" s="9" t="s">
        <v>32</v>
      </c>
      <c r="C269" s="9" t="s">
        <v>28</v>
      </c>
      <c r="D269" s="9">
        <v>21424</v>
      </c>
      <c r="E269" s="11" t="s">
        <v>468</v>
      </c>
      <c r="F269" s="11" t="s">
        <v>171</v>
      </c>
      <c r="G269" s="11"/>
      <c r="H269" s="36">
        <v>971</v>
      </c>
      <c r="I269" s="6" t="s">
        <v>299</v>
      </c>
      <c r="J269" s="36">
        <v>991</v>
      </c>
      <c r="K269" s="6" t="s">
        <v>299</v>
      </c>
      <c r="L269" s="20" t="s">
        <v>170</v>
      </c>
      <c r="M269" s="43"/>
    </row>
    <row r="270" spans="1:13" s="18" customFormat="1" ht="45" x14ac:dyDescent="0.25">
      <c r="A270" s="9">
        <v>511</v>
      </c>
      <c r="B270" s="9" t="s">
        <v>32</v>
      </c>
      <c r="C270" s="9" t="s">
        <v>28</v>
      </c>
      <c r="D270" s="9">
        <v>21424</v>
      </c>
      <c r="E270" s="11" t="s">
        <v>468</v>
      </c>
      <c r="F270" s="11" t="s">
        <v>172</v>
      </c>
      <c r="G270" s="11"/>
      <c r="H270" s="36">
        <v>2320898</v>
      </c>
      <c r="I270" s="6" t="s">
        <v>300</v>
      </c>
      <c r="J270" s="36">
        <v>2320898</v>
      </c>
      <c r="K270" s="6" t="s">
        <v>300</v>
      </c>
      <c r="L270" s="20" t="s">
        <v>170</v>
      </c>
      <c r="M270" s="43"/>
    </row>
    <row r="271" spans="1:13" s="18" customFormat="1" ht="45" x14ac:dyDescent="0.25">
      <c r="A271" s="9">
        <v>511</v>
      </c>
      <c r="B271" s="9" t="s">
        <v>32</v>
      </c>
      <c r="C271" s="9" t="s">
        <v>28</v>
      </c>
      <c r="D271" s="9">
        <v>21424</v>
      </c>
      <c r="E271" s="11" t="s">
        <v>169</v>
      </c>
      <c r="F271" s="11" t="s">
        <v>168</v>
      </c>
      <c r="G271" s="11"/>
      <c r="H271" s="36">
        <v>100000</v>
      </c>
      <c r="I271" s="6" t="s">
        <v>301</v>
      </c>
      <c r="J271" s="36">
        <v>100000</v>
      </c>
      <c r="K271" s="6" t="s">
        <v>301</v>
      </c>
      <c r="L271" s="20" t="s">
        <v>170</v>
      </c>
      <c r="M271" s="43"/>
    </row>
    <row r="272" spans="1:13" s="17" customFormat="1" ht="45" x14ac:dyDescent="0.25">
      <c r="A272" s="8">
        <v>511</v>
      </c>
      <c r="B272" s="8" t="s">
        <v>32</v>
      </c>
      <c r="C272" s="8" t="s">
        <v>470</v>
      </c>
      <c r="D272" s="8">
        <v>22280</v>
      </c>
      <c r="E272" s="10" t="s">
        <v>471</v>
      </c>
      <c r="F272" s="10" t="s">
        <v>471</v>
      </c>
      <c r="G272" s="10" t="s">
        <v>473</v>
      </c>
      <c r="H272" s="16">
        <f>H273</f>
        <v>10</v>
      </c>
      <c r="I272" s="12" t="s">
        <v>474</v>
      </c>
      <c r="J272" s="16">
        <f>J273</f>
        <v>10</v>
      </c>
      <c r="K272" s="12" t="s">
        <v>474</v>
      </c>
      <c r="L272" s="22" t="s">
        <v>667</v>
      </c>
      <c r="M272" s="45">
        <v>-998</v>
      </c>
    </row>
    <row r="273" spans="1:13" s="18" customFormat="1" ht="33.75" x14ac:dyDescent="0.25">
      <c r="A273" s="9">
        <v>511</v>
      </c>
      <c r="B273" s="9" t="s">
        <v>32</v>
      </c>
      <c r="C273" s="9" t="s">
        <v>470</v>
      </c>
      <c r="D273" s="9">
        <v>22280</v>
      </c>
      <c r="E273" s="11" t="s">
        <v>471</v>
      </c>
      <c r="F273" s="11" t="s">
        <v>472</v>
      </c>
      <c r="G273" s="11"/>
      <c r="H273" s="9">
        <v>10</v>
      </c>
      <c r="I273" s="32" t="s">
        <v>475</v>
      </c>
      <c r="J273" s="9">
        <v>10</v>
      </c>
      <c r="K273" s="32" t="s">
        <v>475</v>
      </c>
      <c r="L273" s="20" t="s">
        <v>667</v>
      </c>
      <c r="M273" s="43"/>
    </row>
    <row r="274" spans="1:13" s="17" customFormat="1" ht="33.75" x14ac:dyDescent="0.25">
      <c r="A274" s="8">
        <v>511</v>
      </c>
      <c r="B274" s="8" t="s">
        <v>32</v>
      </c>
      <c r="C274" s="8" t="s">
        <v>470</v>
      </c>
      <c r="D274" s="8">
        <v>22281</v>
      </c>
      <c r="E274" s="10" t="s">
        <v>476</v>
      </c>
      <c r="F274" s="10" t="s">
        <v>476</v>
      </c>
      <c r="G274" s="10" t="s">
        <v>477</v>
      </c>
      <c r="H274" s="16">
        <f>H275</f>
        <v>45.6</v>
      </c>
      <c r="I274" s="12" t="s">
        <v>478</v>
      </c>
      <c r="J274" s="16">
        <f>J275</f>
        <v>45.6</v>
      </c>
      <c r="K274" s="12" t="s">
        <v>478</v>
      </c>
      <c r="L274" s="22" t="s">
        <v>668</v>
      </c>
      <c r="M274" s="45">
        <v>-998</v>
      </c>
    </row>
    <row r="275" spans="1:13" s="18" customFormat="1" ht="33.75" x14ac:dyDescent="0.25">
      <c r="A275" s="9">
        <v>511</v>
      </c>
      <c r="B275" s="9" t="s">
        <v>32</v>
      </c>
      <c r="C275" s="9" t="s">
        <v>470</v>
      </c>
      <c r="D275" s="9">
        <v>22281</v>
      </c>
      <c r="E275" s="11" t="s">
        <v>476</v>
      </c>
      <c r="F275" s="11" t="s">
        <v>476</v>
      </c>
      <c r="G275" s="11"/>
      <c r="H275" s="9">
        <v>45.6</v>
      </c>
      <c r="I275" s="32" t="s">
        <v>479</v>
      </c>
      <c r="J275" s="9">
        <v>45.6</v>
      </c>
      <c r="K275" s="32" t="s">
        <v>479</v>
      </c>
      <c r="L275" s="20" t="s">
        <v>668</v>
      </c>
      <c r="M275" s="43"/>
    </row>
    <row r="276" spans="1:13" s="17" customFormat="1" ht="90" x14ac:dyDescent="0.25">
      <c r="A276" s="8">
        <v>511</v>
      </c>
      <c r="B276" s="8" t="s">
        <v>8</v>
      </c>
      <c r="C276" s="8" t="s">
        <v>9</v>
      </c>
      <c r="D276" s="8">
        <v>21428</v>
      </c>
      <c r="E276" s="10" t="s">
        <v>200</v>
      </c>
      <c r="F276" s="10" t="s">
        <v>200</v>
      </c>
      <c r="G276" s="10" t="s">
        <v>480</v>
      </c>
      <c r="H276" s="14">
        <f>(H277/H278)*100</f>
        <v>100</v>
      </c>
      <c r="I276" s="12" t="s">
        <v>11</v>
      </c>
      <c r="J276" s="14">
        <f>(J277/J278)*100</f>
        <v>100</v>
      </c>
      <c r="K276" s="12" t="s">
        <v>11</v>
      </c>
      <c r="L276" s="22" t="s">
        <v>669</v>
      </c>
      <c r="M276" s="45">
        <v>-998</v>
      </c>
    </row>
    <row r="277" spans="1:13" s="18" customFormat="1" ht="45" x14ac:dyDescent="0.25">
      <c r="A277" s="9">
        <v>511</v>
      </c>
      <c r="B277" s="9" t="s">
        <v>8</v>
      </c>
      <c r="C277" s="9" t="s">
        <v>9</v>
      </c>
      <c r="D277" s="9">
        <v>21428</v>
      </c>
      <c r="E277" s="11" t="s">
        <v>200</v>
      </c>
      <c r="F277" s="11" t="s">
        <v>481</v>
      </c>
      <c r="G277" s="11"/>
      <c r="H277" s="9">
        <v>1</v>
      </c>
      <c r="I277" s="9" t="s">
        <v>298</v>
      </c>
      <c r="J277" s="9">
        <v>1</v>
      </c>
      <c r="K277" s="9" t="s">
        <v>298</v>
      </c>
      <c r="L277" s="20" t="s">
        <v>670</v>
      </c>
      <c r="M277" s="43"/>
    </row>
    <row r="278" spans="1:13" s="18" customFormat="1" ht="45" x14ac:dyDescent="0.25">
      <c r="A278" s="9">
        <v>511</v>
      </c>
      <c r="B278" s="9" t="s">
        <v>8</v>
      </c>
      <c r="C278" s="9" t="s">
        <v>9</v>
      </c>
      <c r="D278" s="9">
        <v>21428</v>
      </c>
      <c r="E278" s="11" t="s">
        <v>200</v>
      </c>
      <c r="F278" s="11" t="s">
        <v>482</v>
      </c>
      <c r="G278" s="11"/>
      <c r="H278" s="9">
        <v>1</v>
      </c>
      <c r="I278" s="9" t="s">
        <v>298</v>
      </c>
      <c r="J278" s="9">
        <v>1</v>
      </c>
      <c r="K278" s="9" t="s">
        <v>298</v>
      </c>
      <c r="L278" s="20" t="s">
        <v>671</v>
      </c>
      <c r="M278" s="43"/>
    </row>
    <row r="279" spans="1:13" s="17" customFormat="1" ht="90" x14ac:dyDescent="0.25">
      <c r="A279" s="8">
        <v>511</v>
      </c>
      <c r="B279" s="8" t="s">
        <v>15</v>
      </c>
      <c r="C279" s="8" t="s">
        <v>16</v>
      </c>
      <c r="D279" s="8">
        <v>21429</v>
      </c>
      <c r="E279" s="10" t="s">
        <v>848</v>
      </c>
      <c r="F279" s="10" t="s">
        <v>483</v>
      </c>
      <c r="G279" s="10" t="s">
        <v>484</v>
      </c>
      <c r="H279" s="14">
        <f>(H280/H281)*100</f>
        <v>-997.00000000000011</v>
      </c>
      <c r="I279" s="8" t="s">
        <v>11</v>
      </c>
      <c r="J279" s="14">
        <f>(J280/J281)*100</f>
        <v>-997.00000000000011</v>
      </c>
      <c r="K279" s="8" t="s">
        <v>11</v>
      </c>
      <c r="L279" s="22" t="s">
        <v>672</v>
      </c>
      <c r="M279" s="45">
        <v>-997</v>
      </c>
    </row>
    <row r="280" spans="1:13" s="18" customFormat="1" ht="45" x14ac:dyDescent="0.25">
      <c r="A280" s="9">
        <v>511</v>
      </c>
      <c r="B280" s="9" t="s">
        <v>15</v>
      </c>
      <c r="C280" s="9" t="s">
        <v>16</v>
      </c>
      <c r="D280" s="9">
        <v>21429</v>
      </c>
      <c r="E280" s="11" t="s">
        <v>483</v>
      </c>
      <c r="F280" s="11" t="s">
        <v>382</v>
      </c>
      <c r="G280" s="11"/>
      <c r="H280" s="9">
        <v>-9.9700000000000006</v>
      </c>
      <c r="I280" s="9" t="s">
        <v>292</v>
      </c>
      <c r="J280" s="9">
        <v>-9.9700000000000006</v>
      </c>
      <c r="K280" s="9" t="s">
        <v>292</v>
      </c>
      <c r="L280" s="20" t="s">
        <v>485</v>
      </c>
      <c r="M280" s="43"/>
    </row>
    <row r="281" spans="1:13" s="18" customFormat="1" ht="45" x14ac:dyDescent="0.25">
      <c r="A281" s="9">
        <v>511</v>
      </c>
      <c r="B281" s="9" t="s">
        <v>15</v>
      </c>
      <c r="C281" s="9" t="s">
        <v>16</v>
      </c>
      <c r="D281" s="9">
        <v>21429</v>
      </c>
      <c r="E281" s="11" t="s">
        <v>483</v>
      </c>
      <c r="F281" s="11" t="s">
        <v>391</v>
      </c>
      <c r="G281" s="11"/>
      <c r="H281" s="9">
        <v>1</v>
      </c>
      <c r="I281" s="9" t="s">
        <v>292</v>
      </c>
      <c r="J281" s="9">
        <v>1</v>
      </c>
      <c r="K281" s="9" t="s">
        <v>292</v>
      </c>
      <c r="L281" s="20" t="s">
        <v>485</v>
      </c>
      <c r="M281" s="43"/>
    </row>
    <row r="282" spans="1:13" s="17" customFormat="1" ht="45" x14ac:dyDescent="0.25">
      <c r="A282" s="8">
        <v>511</v>
      </c>
      <c r="B282" s="8" t="s">
        <v>15</v>
      </c>
      <c r="C282" s="8" t="s">
        <v>16</v>
      </c>
      <c r="D282" s="8">
        <v>21430</v>
      </c>
      <c r="E282" s="10" t="s">
        <v>737</v>
      </c>
      <c r="F282" s="10" t="s">
        <v>486</v>
      </c>
      <c r="G282" s="10" t="s">
        <v>487</v>
      </c>
      <c r="H282" s="14">
        <f>(H283/H284)*100</f>
        <v>100</v>
      </c>
      <c r="I282" s="8" t="s">
        <v>11</v>
      </c>
      <c r="J282" s="14">
        <f>(J283/J284)*100</f>
        <v>100</v>
      </c>
      <c r="K282" s="8" t="s">
        <v>11</v>
      </c>
      <c r="L282" s="22" t="s">
        <v>490</v>
      </c>
      <c r="M282" s="45">
        <f>(M283/M284)*100</f>
        <v>0</v>
      </c>
    </row>
    <row r="283" spans="1:13" s="18" customFormat="1" ht="45" x14ac:dyDescent="0.25">
      <c r="A283" s="9">
        <v>511</v>
      </c>
      <c r="B283" s="9" t="s">
        <v>15</v>
      </c>
      <c r="C283" s="9" t="s">
        <v>16</v>
      </c>
      <c r="D283" s="9">
        <v>21430</v>
      </c>
      <c r="E283" s="11" t="s">
        <v>486</v>
      </c>
      <c r="F283" s="11" t="s">
        <v>488</v>
      </c>
      <c r="G283" s="11"/>
      <c r="H283" s="9">
        <v>1</v>
      </c>
      <c r="I283" s="9" t="s">
        <v>297</v>
      </c>
      <c r="J283" s="9">
        <v>1</v>
      </c>
      <c r="K283" s="9" t="s">
        <v>297</v>
      </c>
      <c r="L283" s="20" t="s">
        <v>490</v>
      </c>
      <c r="M283" s="43">
        <v>0</v>
      </c>
    </row>
    <row r="284" spans="1:13" s="18" customFormat="1" ht="45" x14ac:dyDescent="0.25">
      <c r="A284" s="9">
        <v>511</v>
      </c>
      <c r="B284" s="9" t="s">
        <v>15</v>
      </c>
      <c r="C284" s="9" t="s">
        <v>16</v>
      </c>
      <c r="D284" s="9">
        <v>21430</v>
      </c>
      <c r="E284" s="11" t="s">
        <v>486</v>
      </c>
      <c r="F284" s="11" t="s">
        <v>489</v>
      </c>
      <c r="G284" s="11"/>
      <c r="H284" s="9">
        <v>1</v>
      </c>
      <c r="I284" s="9" t="s">
        <v>297</v>
      </c>
      <c r="J284" s="9">
        <v>1</v>
      </c>
      <c r="K284" s="9" t="s">
        <v>297</v>
      </c>
      <c r="L284" s="20" t="s">
        <v>490</v>
      </c>
      <c r="M284" s="43">
        <v>1</v>
      </c>
    </row>
    <row r="285" spans="1:13" s="17" customFormat="1" ht="45" x14ac:dyDescent="0.25">
      <c r="A285" s="8">
        <v>511</v>
      </c>
      <c r="B285" s="8" t="s">
        <v>15</v>
      </c>
      <c r="C285" s="8" t="s">
        <v>16</v>
      </c>
      <c r="D285" s="8">
        <v>22282</v>
      </c>
      <c r="E285" s="10" t="s">
        <v>491</v>
      </c>
      <c r="F285" s="10" t="s">
        <v>491</v>
      </c>
      <c r="G285" s="10" t="s">
        <v>492</v>
      </c>
      <c r="H285" s="14">
        <f>(H286/H287)*100</f>
        <v>100</v>
      </c>
      <c r="I285" s="8" t="s">
        <v>11</v>
      </c>
      <c r="J285" s="14">
        <f>(J286/J287)*100</f>
        <v>100</v>
      </c>
      <c r="K285" s="8" t="s">
        <v>11</v>
      </c>
      <c r="L285" s="22" t="s">
        <v>495</v>
      </c>
      <c r="M285" s="45">
        <f>(M286/M287)*100</f>
        <v>100</v>
      </c>
    </row>
    <row r="286" spans="1:13" s="18" customFormat="1" ht="45" x14ac:dyDescent="0.25">
      <c r="A286" s="9">
        <v>511</v>
      </c>
      <c r="B286" s="9" t="s">
        <v>15</v>
      </c>
      <c r="C286" s="9" t="s">
        <v>16</v>
      </c>
      <c r="D286" s="9">
        <v>22282</v>
      </c>
      <c r="E286" s="11" t="s">
        <v>491</v>
      </c>
      <c r="F286" s="11" t="s">
        <v>493</v>
      </c>
      <c r="G286" s="11"/>
      <c r="H286" s="9">
        <v>1</v>
      </c>
      <c r="I286" s="9" t="s">
        <v>433</v>
      </c>
      <c r="J286" s="9">
        <v>1</v>
      </c>
      <c r="K286" s="9" t="s">
        <v>433</v>
      </c>
      <c r="L286" s="20" t="s">
        <v>495</v>
      </c>
      <c r="M286" s="43">
        <v>1</v>
      </c>
    </row>
    <row r="287" spans="1:13" s="18" customFormat="1" ht="45" x14ac:dyDescent="0.25">
      <c r="A287" s="9">
        <v>511</v>
      </c>
      <c r="B287" s="9" t="s">
        <v>15</v>
      </c>
      <c r="C287" s="9" t="s">
        <v>16</v>
      </c>
      <c r="D287" s="9">
        <v>22282</v>
      </c>
      <c r="E287" s="11" t="s">
        <v>491</v>
      </c>
      <c r="F287" s="11" t="s">
        <v>494</v>
      </c>
      <c r="G287" s="11"/>
      <c r="H287" s="9">
        <v>1</v>
      </c>
      <c r="I287" s="9" t="s">
        <v>433</v>
      </c>
      <c r="J287" s="9">
        <v>1</v>
      </c>
      <c r="K287" s="9" t="s">
        <v>433</v>
      </c>
      <c r="L287" s="20" t="s">
        <v>495</v>
      </c>
      <c r="M287" s="43">
        <v>1</v>
      </c>
    </row>
    <row r="288" spans="1:13" s="17" customFormat="1" ht="56.25" x14ac:dyDescent="0.25">
      <c r="A288" s="8">
        <v>511</v>
      </c>
      <c r="B288" s="8" t="s">
        <v>8</v>
      </c>
      <c r="C288" s="8" t="s">
        <v>9</v>
      </c>
      <c r="D288" s="8">
        <v>21432</v>
      </c>
      <c r="E288" s="10" t="s">
        <v>496</v>
      </c>
      <c r="F288" s="10" t="s">
        <v>496</v>
      </c>
      <c r="G288" s="10" t="s">
        <v>497</v>
      </c>
      <c r="H288" s="14">
        <f>(H289/H290)*100</f>
        <v>100</v>
      </c>
      <c r="I288" s="8" t="s">
        <v>11</v>
      </c>
      <c r="J288" s="14">
        <f>(J289/J290)*100</f>
        <v>100</v>
      </c>
      <c r="K288" s="8" t="s">
        <v>11</v>
      </c>
      <c r="L288" s="22" t="s">
        <v>498</v>
      </c>
      <c r="M288" s="45">
        <v>-998</v>
      </c>
    </row>
    <row r="289" spans="1:13" s="18" customFormat="1" ht="56.25" x14ac:dyDescent="0.25">
      <c r="A289" s="9">
        <v>511</v>
      </c>
      <c r="B289" s="9" t="s">
        <v>8</v>
      </c>
      <c r="C289" s="9" t="s">
        <v>9</v>
      </c>
      <c r="D289" s="9">
        <v>21432</v>
      </c>
      <c r="E289" s="11" t="s">
        <v>496</v>
      </c>
      <c r="F289" s="11" t="s">
        <v>174</v>
      </c>
      <c r="G289" s="11"/>
      <c r="H289" s="9">
        <v>11</v>
      </c>
      <c r="I289" s="9" t="s">
        <v>302</v>
      </c>
      <c r="J289" s="9">
        <v>17</v>
      </c>
      <c r="K289" s="9" t="s">
        <v>302</v>
      </c>
      <c r="L289" s="20" t="s">
        <v>498</v>
      </c>
      <c r="M289" s="43"/>
    </row>
    <row r="290" spans="1:13" s="18" customFormat="1" ht="56.25" x14ac:dyDescent="0.25">
      <c r="A290" s="9">
        <v>511</v>
      </c>
      <c r="B290" s="9" t="s">
        <v>8</v>
      </c>
      <c r="C290" s="9" t="s">
        <v>9</v>
      </c>
      <c r="D290" s="9">
        <v>21432</v>
      </c>
      <c r="E290" s="11" t="s">
        <v>496</v>
      </c>
      <c r="F290" s="11" t="s">
        <v>175</v>
      </c>
      <c r="G290" s="11"/>
      <c r="H290" s="9">
        <v>11</v>
      </c>
      <c r="I290" s="9" t="s">
        <v>302</v>
      </c>
      <c r="J290" s="9">
        <v>17</v>
      </c>
      <c r="K290" s="9" t="s">
        <v>302</v>
      </c>
      <c r="L290" s="20" t="s">
        <v>498</v>
      </c>
      <c r="M290" s="43"/>
    </row>
    <row r="291" spans="1:13" s="17" customFormat="1" ht="56.25" x14ac:dyDescent="0.25">
      <c r="A291" s="8">
        <v>511</v>
      </c>
      <c r="B291" s="8" t="s">
        <v>15</v>
      </c>
      <c r="C291" s="8" t="s">
        <v>16</v>
      </c>
      <c r="D291" s="8">
        <v>21434</v>
      </c>
      <c r="E291" s="10" t="s">
        <v>499</v>
      </c>
      <c r="F291" s="10" t="s">
        <v>499</v>
      </c>
      <c r="G291" s="10" t="s">
        <v>500</v>
      </c>
      <c r="H291" s="14">
        <f>(H292/H293)*100</f>
        <v>100</v>
      </c>
      <c r="I291" s="8" t="s">
        <v>11</v>
      </c>
      <c r="J291" s="14">
        <f>(J292/J293)*100</f>
        <v>100</v>
      </c>
      <c r="K291" s="8" t="s">
        <v>11</v>
      </c>
      <c r="L291" s="22" t="s">
        <v>673</v>
      </c>
      <c r="M291" s="45">
        <f>(M292/M293)*100</f>
        <v>100</v>
      </c>
    </row>
    <row r="292" spans="1:13" s="18" customFormat="1" ht="56.25" x14ac:dyDescent="0.25">
      <c r="A292" s="9">
        <v>511</v>
      </c>
      <c r="B292" s="9" t="s">
        <v>15</v>
      </c>
      <c r="C292" s="9" t="s">
        <v>16</v>
      </c>
      <c r="D292" s="9">
        <v>21434</v>
      </c>
      <c r="E292" s="11" t="s">
        <v>499</v>
      </c>
      <c r="F292" s="11" t="s">
        <v>501</v>
      </c>
      <c r="G292" s="11"/>
      <c r="H292" s="9">
        <v>11</v>
      </c>
      <c r="I292" s="9" t="s">
        <v>302</v>
      </c>
      <c r="J292" s="9">
        <v>17</v>
      </c>
      <c r="K292" s="9" t="s">
        <v>302</v>
      </c>
      <c r="L292" s="20" t="s">
        <v>673</v>
      </c>
      <c r="M292" s="43">
        <v>1</v>
      </c>
    </row>
    <row r="293" spans="1:13" s="18" customFormat="1" ht="56.25" x14ac:dyDescent="0.25">
      <c r="A293" s="9">
        <v>511</v>
      </c>
      <c r="B293" s="9" t="s">
        <v>15</v>
      </c>
      <c r="C293" s="9" t="s">
        <v>16</v>
      </c>
      <c r="D293" s="9">
        <v>21434</v>
      </c>
      <c r="E293" s="11" t="s">
        <v>499</v>
      </c>
      <c r="F293" s="11" t="s">
        <v>502</v>
      </c>
      <c r="G293" s="11"/>
      <c r="H293" s="9">
        <v>11</v>
      </c>
      <c r="I293" s="9" t="s">
        <v>302</v>
      </c>
      <c r="J293" s="9">
        <v>17</v>
      </c>
      <c r="K293" s="9" t="s">
        <v>302</v>
      </c>
      <c r="L293" s="20" t="s">
        <v>673</v>
      </c>
      <c r="M293" s="43">
        <v>1</v>
      </c>
    </row>
    <row r="294" spans="1:13" s="17" customFormat="1" ht="56.25" x14ac:dyDescent="0.25">
      <c r="A294" s="8">
        <v>511</v>
      </c>
      <c r="B294" s="8" t="s">
        <v>15</v>
      </c>
      <c r="C294" s="8" t="s">
        <v>16</v>
      </c>
      <c r="D294" s="8">
        <v>21435</v>
      </c>
      <c r="E294" s="10" t="s">
        <v>503</v>
      </c>
      <c r="F294" s="10" t="s">
        <v>503</v>
      </c>
      <c r="G294" s="10" t="s">
        <v>504</v>
      </c>
      <c r="H294" s="14">
        <f>(H295/H296)*100</f>
        <v>90.909090909090907</v>
      </c>
      <c r="I294" s="8" t="s">
        <v>11</v>
      </c>
      <c r="J294" s="14">
        <f>(J295/J296)*100</f>
        <v>100</v>
      </c>
      <c r="K294" s="8" t="s">
        <v>11</v>
      </c>
      <c r="L294" s="22" t="s">
        <v>506</v>
      </c>
      <c r="M294" s="45">
        <f>(M295/M296)*100</f>
        <v>100</v>
      </c>
    </row>
    <row r="295" spans="1:13" s="18" customFormat="1" ht="56.25" x14ac:dyDescent="0.25">
      <c r="A295" s="9">
        <v>511</v>
      </c>
      <c r="B295" s="9" t="s">
        <v>15</v>
      </c>
      <c r="C295" s="9" t="s">
        <v>16</v>
      </c>
      <c r="D295" s="9">
        <v>21435</v>
      </c>
      <c r="E295" s="11" t="s">
        <v>503</v>
      </c>
      <c r="F295" s="11" t="s">
        <v>505</v>
      </c>
      <c r="G295" s="11"/>
      <c r="H295" s="9">
        <v>10</v>
      </c>
      <c r="I295" s="9" t="s">
        <v>302</v>
      </c>
      <c r="J295" s="9">
        <v>17</v>
      </c>
      <c r="K295" s="9" t="s">
        <v>302</v>
      </c>
      <c r="L295" s="20" t="s">
        <v>506</v>
      </c>
      <c r="M295" s="43">
        <v>1</v>
      </c>
    </row>
    <row r="296" spans="1:13" s="18" customFormat="1" ht="56.25" x14ac:dyDescent="0.25">
      <c r="A296" s="9">
        <v>511</v>
      </c>
      <c r="B296" s="9" t="s">
        <v>15</v>
      </c>
      <c r="C296" s="9" t="s">
        <v>16</v>
      </c>
      <c r="D296" s="9">
        <v>21435</v>
      </c>
      <c r="E296" s="11" t="s">
        <v>503</v>
      </c>
      <c r="F296" s="11" t="s">
        <v>502</v>
      </c>
      <c r="G296" s="11"/>
      <c r="H296" s="9">
        <v>11</v>
      </c>
      <c r="I296" s="9" t="s">
        <v>302</v>
      </c>
      <c r="J296" s="9">
        <v>17</v>
      </c>
      <c r="K296" s="9" t="s">
        <v>302</v>
      </c>
      <c r="L296" s="20" t="s">
        <v>506</v>
      </c>
      <c r="M296" s="43">
        <v>1</v>
      </c>
    </row>
    <row r="297" spans="1:13" s="17" customFormat="1" ht="56.25" x14ac:dyDescent="0.25">
      <c r="A297" s="8">
        <v>511</v>
      </c>
      <c r="B297" s="8" t="s">
        <v>15</v>
      </c>
      <c r="C297" s="8" t="s">
        <v>16</v>
      </c>
      <c r="D297" s="8">
        <v>22283</v>
      </c>
      <c r="E297" s="10" t="s">
        <v>507</v>
      </c>
      <c r="F297" s="10" t="s">
        <v>507</v>
      </c>
      <c r="G297" s="10" t="s">
        <v>508</v>
      </c>
      <c r="H297" s="14">
        <f>(H298/H299)*100</f>
        <v>100</v>
      </c>
      <c r="I297" s="8" t="s">
        <v>11</v>
      </c>
      <c r="J297" s="14">
        <f>(J298/J299)*100</f>
        <v>0</v>
      </c>
      <c r="K297" s="8" t="s">
        <v>11</v>
      </c>
      <c r="L297" s="22" t="s">
        <v>693</v>
      </c>
      <c r="M297" s="45">
        <f>(M298/M299)*100</f>
        <v>100</v>
      </c>
    </row>
    <row r="298" spans="1:13" s="18" customFormat="1" ht="56.25" x14ac:dyDescent="0.25">
      <c r="A298" s="9">
        <v>511</v>
      </c>
      <c r="B298" s="9" t="s">
        <v>15</v>
      </c>
      <c r="C298" s="9" t="s">
        <v>16</v>
      </c>
      <c r="D298" s="9">
        <v>22283</v>
      </c>
      <c r="E298" s="11" t="s">
        <v>507</v>
      </c>
      <c r="F298" s="11" t="s">
        <v>509</v>
      </c>
      <c r="G298" s="11"/>
      <c r="H298" s="9">
        <v>2</v>
      </c>
      <c r="I298" s="9" t="s">
        <v>511</v>
      </c>
      <c r="J298" s="9">
        <v>0</v>
      </c>
      <c r="K298" s="9" t="s">
        <v>511</v>
      </c>
      <c r="L298" s="20" t="s">
        <v>693</v>
      </c>
      <c r="M298" s="43">
        <v>1</v>
      </c>
    </row>
    <row r="299" spans="1:13" s="18" customFormat="1" ht="56.25" x14ac:dyDescent="0.25">
      <c r="A299" s="9">
        <v>511</v>
      </c>
      <c r="B299" s="9" t="s">
        <v>15</v>
      </c>
      <c r="C299" s="9" t="s">
        <v>16</v>
      </c>
      <c r="D299" s="9">
        <v>22283</v>
      </c>
      <c r="E299" s="11" t="s">
        <v>507</v>
      </c>
      <c r="F299" s="11" t="s">
        <v>510</v>
      </c>
      <c r="G299" s="11"/>
      <c r="H299" s="9">
        <v>2</v>
      </c>
      <c r="I299" s="9" t="s">
        <v>511</v>
      </c>
      <c r="J299" s="9">
        <v>2</v>
      </c>
      <c r="K299" s="9" t="s">
        <v>511</v>
      </c>
      <c r="L299" s="20" t="s">
        <v>693</v>
      </c>
      <c r="M299" s="43">
        <v>1</v>
      </c>
    </row>
    <row r="300" spans="1:13" s="17" customFormat="1" ht="45" x14ac:dyDescent="0.25">
      <c r="A300" s="8">
        <v>511</v>
      </c>
      <c r="B300" s="8" t="s">
        <v>8</v>
      </c>
      <c r="C300" s="8" t="s">
        <v>9</v>
      </c>
      <c r="D300" s="8">
        <v>21437</v>
      </c>
      <c r="E300" s="10" t="s">
        <v>843</v>
      </c>
      <c r="F300" s="10" t="s">
        <v>512</v>
      </c>
      <c r="G300" s="10" t="s">
        <v>514</v>
      </c>
      <c r="H300" s="14">
        <f>(H301/H302)*100</f>
        <v>-997.00000000000011</v>
      </c>
      <c r="I300" s="8" t="s">
        <v>11</v>
      </c>
      <c r="J300" s="14">
        <f>(J301/J302)*100</f>
        <v>-997.00000000000011</v>
      </c>
      <c r="K300" s="8" t="s">
        <v>11</v>
      </c>
      <c r="L300" s="22" t="s">
        <v>674</v>
      </c>
      <c r="M300" s="45">
        <v>-997</v>
      </c>
    </row>
    <row r="301" spans="1:13" s="18" customFormat="1" ht="45" x14ac:dyDescent="0.25">
      <c r="A301" s="9">
        <v>511</v>
      </c>
      <c r="B301" s="9" t="s">
        <v>8</v>
      </c>
      <c r="C301" s="9" t="s">
        <v>9</v>
      </c>
      <c r="D301" s="9">
        <v>21437</v>
      </c>
      <c r="E301" s="11" t="s">
        <v>512</v>
      </c>
      <c r="F301" s="11" t="s">
        <v>179</v>
      </c>
      <c r="G301" s="11"/>
      <c r="H301" s="9">
        <v>-9.9700000000000006</v>
      </c>
      <c r="I301" s="9" t="s">
        <v>515</v>
      </c>
      <c r="J301" s="9">
        <v>-9.9700000000000006</v>
      </c>
      <c r="K301" s="9" t="s">
        <v>515</v>
      </c>
      <c r="L301" s="20" t="s">
        <v>674</v>
      </c>
      <c r="M301" s="43"/>
    </row>
    <row r="302" spans="1:13" s="18" customFormat="1" ht="45" x14ac:dyDescent="0.25">
      <c r="A302" s="9">
        <v>511</v>
      </c>
      <c r="B302" s="9" t="s">
        <v>8</v>
      </c>
      <c r="C302" s="9" t="s">
        <v>9</v>
      </c>
      <c r="D302" s="9">
        <v>21437</v>
      </c>
      <c r="E302" s="11" t="s">
        <v>512</v>
      </c>
      <c r="F302" s="11" t="s">
        <v>513</v>
      </c>
      <c r="G302" s="11"/>
      <c r="H302" s="9">
        <v>1</v>
      </c>
      <c r="I302" s="9" t="s">
        <v>515</v>
      </c>
      <c r="J302" s="9">
        <v>1</v>
      </c>
      <c r="K302" s="9" t="s">
        <v>515</v>
      </c>
      <c r="L302" s="20" t="s">
        <v>674</v>
      </c>
      <c r="M302" s="43"/>
    </row>
    <row r="303" spans="1:13" s="17" customFormat="1" ht="45" x14ac:dyDescent="0.25">
      <c r="A303" s="8">
        <v>511</v>
      </c>
      <c r="B303" s="8" t="s">
        <v>15</v>
      </c>
      <c r="C303" s="8" t="s">
        <v>16</v>
      </c>
      <c r="D303" s="8">
        <v>21439</v>
      </c>
      <c r="E303" s="10" t="s">
        <v>854</v>
      </c>
      <c r="F303" s="10" t="s">
        <v>516</v>
      </c>
      <c r="G303" s="10" t="s">
        <v>519</v>
      </c>
      <c r="H303" s="14">
        <f>(H304/H305)*100</f>
        <v>-997.00000000000011</v>
      </c>
      <c r="I303" s="8" t="s">
        <v>11</v>
      </c>
      <c r="J303" s="14">
        <f>(J304/J305)*100</f>
        <v>-997.00000000000011</v>
      </c>
      <c r="K303" s="8" t="s">
        <v>11</v>
      </c>
      <c r="L303" s="22" t="s">
        <v>675</v>
      </c>
      <c r="M303" s="45">
        <v>-997</v>
      </c>
    </row>
    <row r="304" spans="1:13" s="18" customFormat="1" ht="45" x14ac:dyDescent="0.25">
      <c r="A304" s="9">
        <v>511</v>
      </c>
      <c r="B304" s="9" t="s">
        <v>15</v>
      </c>
      <c r="C304" s="9" t="s">
        <v>16</v>
      </c>
      <c r="D304" s="9">
        <v>21439</v>
      </c>
      <c r="E304" s="11" t="s">
        <v>516</v>
      </c>
      <c r="F304" s="11" t="s">
        <v>517</v>
      </c>
      <c r="G304" s="11"/>
      <c r="H304" s="9">
        <v>-9.9700000000000006</v>
      </c>
      <c r="I304" s="9" t="s">
        <v>292</v>
      </c>
      <c r="J304" s="9">
        <v>-9.9700000000000006</v>
      </c>
      <c r="K304" s="9" t="s">
        <v>292</v>
      </c>
      <c r="L304" s="20" t="s">
        <v>675</v>
      </c>
      <c r="M304" s="43"/>
    </row>
    <row r="305" spans="1:13" s="18" customFormat="1" ht="45" x14ac:dyDescent="0.25">
      <c r="A305" s="9">
        <v>511</v>
      </c>
      <c r="B305" s="9" t="s">
        <v>15</v>
      </c>
      <c r="C305" s="9" t="s">
        <v>16</v>
      </c>
      <c r="D305" s="9">
        <v>21439</v>
      </c>
      <c r="E305" s="11" t="s">
        <v>516</v>
      </c>
      <c r="F305" s="11" t="s">
        <v>518</v>
      </c>
      <c r="G305" s="11"/>
      <c r="H305" s="9">
        <v>1</v>
      </c>
      <c r="I305" s="9" t="s">
        <v>292</v>
      </c>
      <c r="J305" s="9">
        <v>1</v>
      </c>
      <c r="K305" s="9" t="s">
        <v>292</v>
      </c>
      <c r="L305" s="20" t="s">
        <v>675</v>
      </c>
      <c r="M305" s="43"/>
    </row>
    <row r="306" spans="1:13" s="17" customFormat="1" ht="45" x14ac:dyDescent="0.25">
      <c r="A306" s="8">
        <v>511</v>
      </c>
      <c r="B306" s="8" t="s">
        <v>15</v>
      </c>
      <c r="C306" s="8" t="s">
        <v>16</v>
      </c>
      <c r="D306" s="8">
        <v>21440</v>
      </c>
      <c r="E306" s="10" t="s">
        <v>853</v>
      </c>
      <c r="F306" s="10" t="s">
        <v>520</v>
      </c>
      <c r="G306" s="10" t="s">
        <v>521</v>
      </c>
      <c r="H306" s="14">
        <f>(H307/H308)*100</f>
        <v>-997.00000000000011</v>
      </c>
      <c r="I306" s="8" t="s">
        <v>11</v>
      </c>
      <c r="J306" s="14">
        <f>(J307/J308)*100</f>
        <v>-997.00000000000011</v>
      </c>
      <c r="K306" s="8" t="s">
        <v>11</v>
      </c>
      <c r="L306" s="22" t="s">
        <v>522</v>
      </c>
      <c r="M306" s="45">
        <v>-997</v>
      </c>
    </row>
    <row r="307" spans="1:13" s="18" customFormat="1" ht="45" x14ac:dyDescent="0.25">
      <c r="A307" s="9">
        <v>511</v>
      </c>
      <c r="B307" s="9" t="s">
        <v>15</v>
      </c>
      <c r="C307" s="9" t="s">
        <v>16</v>
      </c>
      <c r="D307" s="9">
        <v>21440</v>
      </c>
      <c r="E307" s="11" t="s">
        <v>520</v>
      </c>
      <c r="F307" s="11" t="s">
        <v>180</v>
      </c>
      <c r="G307" s="11"/>
      <c r="H307" s="9">
        <v>-9.9700000000000006</v>
      </c>
      <c r="I307" s="9" t="s">
        <v>304</v>
      </c>
      <c r="J307" s="9">
        <v>-9.9700000000000006</v>
      </c>
      <c r="K307" s="9" t="s">
        <v>304</v>
      </c>
      <c r="L307" s="20" t="s">
        <v>522</v>
      </c>
      <c r="M307" s="43"/>
    </row>
    <row r="308" spans="1:13" s="18" customFormat="1" ht="45" x14ac:dyDescent="0.25">
      <c r="A308" s="9">
        <v>511</v>
      </c>
      <c r="B308" s="9" t="s">
        <v>15</v>
      </c>
      <c r="C308" s="9" t="s">
        <v>16</v>
      </c>
      <c r="D308" s="9">
        <v>21440</v>
      </c>
      <c r="E308" s="11" t="s">
        <v>520</v>
      </c>
      <c r="F308" s="11" t="s">
        <v>181</v>
      </c>
      <c r="G308" s="11"/>
      <c r="H308" s="9">
        <v>1</v>
      </c>
      <c r="I308" s="9" t="s">
        <v>304</v>
      </c>
      <c r="J308" s="9">
        <v>1</v>
      </c>
      <c r="K308" s="9" t="s">
        <v>304</v>
      </c>
      <c r="L308" s="20" t="s">
        <v>522</v>
      </c>
      <c r="M308" s="43"/>
    </row>
    <row r="309" spans="1:13" s="17" customFormat="1" ht="45" x14ac:dyDescent="0.25">
      <c r="A309" s="8">
        <v>511</v>
      </c>
      <c r="B309" s="8" t="s">
        <v>15</v>
      </c>
      <c r="C309" s="8" t="s">
        <v>16</v>
      </c>
      <c r="D309" s="8">
        <v>22284</v>
      </c>
      <c r="E309" s="10" t="s">
        <v>852</v>
      </c>
      <c r="F309" s="10" t="s">
        <v>523</v>
      </c>
      <c r="G309" s="10" t="s">
        <v>524</v>
      </c>
      <c r="H309" s="14">
        <f>(H310/H311)*100</f>
        <v>-997.00000000000011</v>
      </c>
      <c r="I309" s="8" t="s">
        <v>11</v>
      </c>
      <c r="J309" s="14">
        <f>(J310/J311)*100</f>
        <v>-997.00000000000011</v>
      </c>
      <c r="K309" s="8" t="s">
        <v>11</v>
      </c>
      <c r="L309" s="22" t="s">
        <v>694</v>
      </c>
      <c r="M309" s="45">
        <v>-997</v>
      </c>
    </row>
    <row r="310" spans="1:13" s="18" customFormat="1" ht="45" x14ac:dyDescent="0.25">
      <c r="A310" s="9">
        <v>511</v>
      </c>
      <c r="B310" s="9" t="s">
        <v>15</v>
      </c>
      <c r="C310" s="9" t="s">
        <v>16</v>
      </c>
      <c r="D310" s="9">
        <v>22284</v>
      </c>
      <c r="E310" s="11" t="s">
        <v>523</v>
      </c>
      <c r="F310" s="11" t="s">
        <v>749</v>
      </c>
      <c r="G310" s="11"/>
      <c r="H310" s="9">
        <v>-9.9700000000000006</v>
      </c>
      <c r="I310" s="9" t="s">
        <v>318</v>
      </c>
      <c r="J310" s="9">
        <v>-9.9700000000000006</v>
      </c>
      <c r="K310" s="9" t="s">
        <v>318</v>
      </c>
      <c r="L310" s="20" t="s">
        <v>694</v>
      </c>
      <c r="M310" s="43"/>
    </row>
    <row r="311" spans="1:13" s="18" customFormat="1" ht="45" x14ac:dyDescent="0.25">
      <c r="A311" s="9">
        <v>511</v>
      </c>
      <c r="B311" s="9" t="s">
        <v>15</v>
      </c>
      <c r="C311" s="9" t="s">
        <v>16</v>
      </c>
      <c r="D311" s="9">
        <v>22284</v>
      </c>
      <c r="E311" s="11" t="s">
        <v>523</v>
      </c>
      <c r="F311" s="11" t="s">
        <v>525</v>
      </c>
      <c r="G311" s="11"/>
      <c r="H311" s="9">
        <v>1</v>
      </c>
      <c r="I311" s="9" t="s">
        <v>318</v>
      </c>
      <c r="J311" s="9">
        <v>1</v>
      </c>
      <c r="K311" s="9" t="s">
        <v>318</v>
      </c>
      <c r="L311" s="20" t="s">
        <v>694</v>
      </c>
      <c r="M311" s="43"/>
    </row>
    <row r="312" spans="1:13" s="17" customFormat="1" ht="45" x14ac:dyDescent="0.25">
      <c r="A312" s="8">
        <v>511</v>
      </c>
      <c r="B312" s="8" t="s">
        <v>8</v>
      </c>
      <c r="C312" s="8" t="s">
        <v>9</v>
      </c>
      <c r="D312" s="8">
        <v>21441</v>
      </c>
      <c r="E312" s="10" t="s">
        <v>844</v>
      </c>
      <c r="F312" s="10" t="s">
        <v>526</v>
      </c>
      <c r="G312" s="10" t="s">
        <v>527</v>
      </c>
      <c r="H312" s="14">
        <f>(H313/H314)*100</f>
        <v>-997.00000000000011</v>
      </c>
      <c r="I312" s="8" t="s">
        <v>11</v>
      </c>
      <c r="J312" s="14">
        <f>(J313/J314)*100</f>
        <v>-997.00000000000011</v>
      </c>
      <c r="K312" s="8" t="s">
        <v>11</v>
      </c>
      <c r="L312" s="22" t="s">
        <v>529</v>
      </c>
      <c r="M312" s="45">
        <v>-997</v>
      </c>
    </row>
    <row r="313" spans="1:13" s="18" customFormat="1" ht="45" x14ac:dyDescent="0.25">
      <c r="A313" s="9">
        <v>511</v>
      </c>
      <c r="B313" s="9" t="s">
        <v>8</v>
      </c>
      <c r="C313" s="9" t="s">
        <v>9</v>
      </c>
      <c r="D313" s="9">
        <v>21441</v>
      </c>
      <c r="E313" s="11" t="s">
        <v>526</v>
      </c>
      <c r="F313" s="11" t="s">
        <v>182</v>
      </c>
      <c r="G313" s="11"/>
      <c r="H313" s="9">
        <v>-9.9700000000000006</v>
      </c>
      <c r="I313" s="9" t="s">
        <v>303</v>
      </c>
      <c r="J313" s="9">
        <v>-9.9700000000000006</v>
      </c>
      <c r="K313" s="9" t="s">
        <v>303</v>
      </c>
      <c r="L313" s="20" t="s">
        <v>529</v>
      </c>
      <c r="M313" s="43"/>
    </row>
    <row r="314" spans="1:13" s="18" customFormat="1" ht="45" x14ac:dyDescent="0.25">
      <c r="A314" s="9">
        <v>511</v>
      </c>
      <c r="B314" s="9" t="s">
        <v>8</v>
      </c>
      <c r="C314" s="9" t="s">
        <v>9</v>
      </c>
      <c r="D314" s="9">
        <v>21441</v>
      </c>
      <c r="E314" s="11" t="s">
        <v>526</v>
      </c>
      <c r="F314" s="11" t="s">
        <v>528</v>
      </c>
      <c r="G314" s="11"/>
      <c r="H314" s="9">
        <v>1</v>
      </c>
      <c r="I314" s="9" t="s">
        <v>303</v>
      </c>
      <c r="J314" s="9">
        <v>1</v>
      </c>
      <c r="K314" s="9" t="s">
        <v>303</v>
      </c>
      <c r="L314" s="20" t="s">
        <v>529</v>
      </c>
      <c r="M314" s="43"/>
    </row>
    <row r="315" spans="1:13" s="17" customFormat="1" ht="45" x14ac:dyDescent="0.25">
      <c r="A315" s="8">
        <v>511</v>
      </c>
      <c r="B315" s="8" t="s">
        <v>15</v>
      </c>
      <c r="C315" s="8" t="s">
        <v>16</v>
      </c>
      <c r="D315" s="8">
        <v>21442</v>
      </c>
      <c r="E315" s="10" t="s">
        <v>851</v>
      </c>
      <c r="F315" s="10" t="s">
        <v>530</v>
      </c>
      <c r="G315" s="10" t="s">
        <v>531</v>
      </c>
      <c r="H315" s="14">
        <f>(H316/H317)*100</f>
        <v>-997.00000000000011</v>
      </c>
      <c r="I315" s="8" t="s">
        <v>11</v>
      </c>
      <c r="J315" s="14">
        <f>(J316/J317)*100</f>
        <v>-997.00000000000011</v>
      </c>
      <c r="K315" s="8" t="s">
        <v>11</v>
      </c>
      <c r="L315" s="22" t="s">
        <v>534</v>
      </c>
      <c r="M315" s="45">
        <v>-997</v>
      </c>
    </row>
    <row r="316" spans="1:13" s="18" customFormat="1" ht="45" x14ac:dyDescent="0.25">
      <c r="A316" s="9">
        <v>511</v>
      </c>
      <c r="B316" s="9" t="s">
        <v>15</v>
      </c>
      <c r="C316" s="9" t="s">
        <v>16</v>
      </c>
      <c r="D316" s="9">
        <v>21442</v>
      </c>
      <c r="E316" s="11" t="s">
        <v>530</v>
      </c>
      <c r="F316" s="11" t="s">
        <v>532</v>
      </c>
      <c r="G316" s="11"/>
      <c r="H316" s="9">
        <v>-9.9700000000000006</v>
      </c>
      <c r="I316" s="9" t="s">
        <v>292</v>
      </c>
      <c r="J316" s="9">
        <v>-9.9700000000000006</v>
      </c>
      <c r="K316" s="9" t="s">
        <v>292</v>
      </c>
      <c r="L316" s="20" t="s">
        <v>534</v>
      </c>
      <c r="M316" s="43"/>
    </row>
    <row r="317" spans="1:13" s="18" customFormat="1" ht="45" x14ac:dyDescent="0.25">
      <c r="A317" s="9">
        <v>511</v>
      </c>
      <c r="B317" s="9" t="s">
        <v>15</v>
      </c>
      <c r="C317" s="9" t="s">
        <v>16</v>
      </c>
      <c r="D317" s="9">
        <v>21442</v>
      </c>
      <c r="E317" s="11" t="s">
        <v>530</v>
      </c>
      <c r="F317" s="11" t="s">
        <v>533</v>
      </c>
      <c r="G317" s="11"/>
      <c r="H317" s="9">
        <v>1</v>
      </c>
      <c r="I317" s="9" t="s">
        <v>292</v>
      </c>
      <c r="J317" s="9">
        <v>1</v>
      </c>
      <c r="K317" s="9" t="s">
        <v>292</v>
      </c>
      <c r="L317" s="20" t="s">
        <v>534</v>
      </c>
      <c r="M317" s="43"/>
    </row>
    <row r="318" spans="1:13" s="17" customFormat="1" ht="45" x14ac:dyDescent="0.25">
      <c r="A318" s="8">
        <v>511</v>
      </c>
      <c r="B318" s="8" t="s">
        <v>15</v>
      </c>
      <c r="C318" s="8" t="s">
        <v>16</v>
      </c>
      <c r="D318" s="8">
        <v>21443</v>
      </c>
      <c r="E318" s="10" t="s">
        <v>850</v>
      </c>
      <c r="F318" s="10" t="s">
        <v>535</v>
      </c>
      <c r="G318" s="10" t="s">
        <v>536</v>
      </c>
      <c r="H318" s="14">
        <f>(H319/H320)*100</f>
        <v>-997.00000000000011</v>
      </c>
      <c r="I318" s="8" t="s">
        <v>11</v>
      </c>
      <c r="J318" s="14">
        <f>(J319/J320)*100</f>
        <v>-997.00000000000011</v>
      </c>
      <c r="K318" s="8" t="s">
        <v>11</v>
      </c>
      <c r="L318" s="22" t="s">
        <v>539</v>
      </c>
      <c r="M318" s="45">
        <v>-997</v>
      </c>
    </row>
    <row r="319" spans="1:13" s="18" customFormat="1" ht="45" x14ac:dyDescent="0.25">
      <c r="A319" s="9">
        <v>511</v>
      </c>
      <c r="B319" s="9" t="s">
        <v>15</v>
      </c>
      <c r="C319" s="9" t="s">
        <v>16</v>
      </c>
      <c r="D319" s="9">
        <v>21443</v>
      </c>
      <c r="E319" s="11" t="s">
        <v>535</v>
      </c>
      <c r="F319" s="11" t="s">
        <v>537</v>
      </c>
      <c r="G319" s="11"/>
      <c r="H319" s="9">
        <v>-9.9700000000000006</v>
      </c>
      <c r="I319" s="9" t="s">
        <v>304</v>
      </c>
      <c r="J319" s="9">
        <v>-9.9700000000000006</v>
      </c>
      <c r="K319" s="9" t="s">
        <v>304</v>
      </c>
      <c r="L319" s="20" t="s">
        <v>539</v>
      </c>
      <c r="M319" s="43"/>
    </row>
    <row r="320" spans="1:13" s="18" customFormat="1" ht="45" x14ac:dyDescent="0.25">
      <c r="A320" s="9">
        <v>511</v>
      </c>
      <c r="B320" s="9" t="s">
        <v>15</v>
      </c>
      <c r="C320" s="9" t="s">
        <v>16</v>
      </c>
      <c r="D320" s="9">
        <v>21443</v>
      </c>
      <c r="E320" s="11" t="s">
        <v>535</v>
      </c>
      <c r="F320" s="11" t="s">
        <v>538</v>
      </c>
      <c r="G320" s="11"/>
      <c r="H320" s="9">
        <v>1</v>
      </c>
      <c r="I320" s="9" t="s">
        <v>304</v>
      </c>
      <c r="J320" s="9">
        <v>1</v>
      </c>
      <c r="K320" s="9" t="s">
        <v>304</v>
      </c>
      <c r="L320" s="20" t="s">
        <v>539</v>
      </c>
      <c r="M320" s="43"/>
    </row>
    <row r="321" spans="1:13" s="17" customFormat="1" ht="45" x14ac:dyDescent="0.25">
      <c r="A321" s="8">
        <v>511</v>
      </c>
      <c r="B321" s="8" t="s">
        <v>15</v>
      </c>
      <c r="C321" s="8" t="s">
        <v>16</v>
      </c>
      <c r="D321" s="8">
        <v>22285</v>
      </c>
      <c r="E321" s="10" t="s">
        <v>849</v>
      </c>
      <c r="F321" s="10" t="s">
        <v>541</v>
      </c>
      <c r="G321" s="10" t="s">
        <v>540</v>
      </c>
      <c r="H321" s="14">
        <f>(H322/H323)*100</f>
        <v>100</v>
      </c>
      <c r="I321" s="8" t="s">
        <v>11</v>
      </c>
      <c r="J321" s="14">
        <f>(J322/J323)*100</f>
        <v>-997.00000000000011</v>
      </c>
      <c r="K321" s="8" t="s">
        <v>11</v>
      </c>
      <c r="L321" s="22" t="s">
        <v>694</v>
      </c>
      <c r="M321" s="45">
        <v>-997</v>
      </c>
    </row>
    <row r="322" spans="1:13" s="18" customFormat="1" ht="45" x14ac:dyDescent="0.25">
      <c r="A322" s="9">
        <v>511</v>
      </c>
      <c r="B322" s="9" t="s">
        <v>15</v>
      </c>
      <c r="C322" s="9" t="s">
        <v>16</v>
      </c>
      <c r="D322" s="9">
        <v>22285</v>
      </c>
      <c r="E322" s="11" t="s">
        <v>541</v>
      </c>
      <c r="F322" s="11" t="s">
        <v>750</v>
      </c>
      <c r="G322" s="11"/>
      <c r="H322" s="9">
        <v>10</v>
      </c>
      <c r="I322" s="9" t="s">
        <v>318</v>
      </c>
      <c r="J322" s="9">
        <v>-9.9700000000000006</v>
      </c>
      <c r="K322" s="9" t="s">
        <v>318</v>
      </c>
      <c r="L322" s="20" t="s">
        <v>694</v>
      </c>
      <c r="M322" s="43"/>
    </row>
    <row r="323" spans="1:13" s="18" customFormat="1" ht="45" x14ac:dyDescent="0.25">
      <c r="A323" s="9">
        <v>511</v>
      </c>
      <c r="B323" s="9" t="s">
        <v>15</v>
      </c>
      <c r="C323" s="9" t="s">
        <v>16</v>
      </c>
      <c r="D323" s="9">
        <v>22285</v>
      </c>
      <c r="E323" s="11" t="s">
        <v>541</v>
      </c>
      <c r="F323" s="11" t="s">
        <v>542</v>
      </c>
      <c r="G323" s="11"/>
      <c r="H323" s="9">
        <v>10</v>
      </c>
      <c r="I323" s="9" t="s">
        <v>318</v>
      </c>
      <c r="J323" s="9">
        <v>1</v>
      </c>
      <c r="K323" s="9" t="s">
        <v>318</v>
      </c>
      <c r="L323" s="20" t="s">
        <v>694</v>
      </c>
      <c r="M323" s="43"/>
    </row>
    <row r="324" spans="1:13" s="17" customFormat="1" ht="45" x14ac:dyDescent="0.25">
      <c r="A324" s="8">
        <v>511</v>
      </c>
      <c r="B324" s="8" t="s">
        <v>8</v>
      </c>
      <c r="C324" s="8" t="s">
        <v>9</v>
      </c>
      <c r="D324" s="8">
        <v>21444</v>
      </c>
      <c r="E324" s="10" t="s">
        <v>845</v>
      </c>
      <c r="F324" s="10" t="s">
        <v>184</v>
      </c>
      <c r="G324" s="10" t="s">
        <v>543</v>
      </c>
      <c r="H324" s="14">
        <f>(H325/H326)*100</f>
        <v>-997.00000000000011</v>
      </c>
      <c r="I324" s="8" t="s">
        <v>11</v>
      </c>
      <c r="J324" s="14">
        <f>(J325/J326)*100</f>
        <v>-997.00000000000011</v>
      </c>
      <c r="K324" s="8" t="s">
        <v>11</v>
      </c>
      <c r="L324" s="22" t="s">
        <v>544</v>
      </c>
      <c r="M324" s="45">
        <v>-997</v>
      </c>
    </row>
    <row r="325" spans="1:13" s="18" customFormat="1" ht="45" x14ac:dyDescent="0.25">
      <c r="A325" s="9">
        <v>511</v>
      </c>
      <c r="B325" s="9" t="s">
        <v>8</v>
      </c>
      <c r="C325" s="9" t="s">
        <v>9</v>
      </c>
      <c r="D325" s="9">
        <v>21444</v>
      </c>
      <c r="E325" s="11" t="s">
        <v>184</v>
      </c>
      <c r="F325" s="11" t="s">
        <v>185</v>
      </c>
      <c r="G325" s="11"/>
      <c r="H325" s="9">
        <v>-9.9700000000000006</v>
      </c>
      <c r="I325" s="9" t="s">
        <v>303</v>
      </c>
      <c r="J325" s="9">
        <v>-9.9700000000000006</v>
      </c>
      <c r="K325" s="9" t="s">
        <v>303</v>
      </c>
      <c r="L325" s="20" t="s">
        <v>544</v>
      </c>
      <c r="M325" s="43"/>
    </row>
    <row r="326" spans="1:13" s="18" customFormat="1" ht="45" x14ac:dyDescent="0.25">
      <c r="A326" s="9">
        <v>511</v>
      </c>
      <c r="B326" s="9" t="s">
        <v>8</v>
      </c>
      <c r="C326" s="9" t="s">
        <v>9</v>
      </c>
      <c r="D326" s="9">
        <v>21444</v>
      </c>
      <c r="E326" s="11" t="s">
        <v>184</v>
      </c>
      <c r="F326" s="11" t="s">
        <v>186</v>
      </c>
      <c r="G326" s="11"/>
      <c r="H326" s="9">
        <v>1</v>
      </c>
      <c r="I326" s="9" t="s">
        <v>303</v>
      </c>
      <c r="J326" s="9">
        <v>1</v>
      </c>
      <c r="K326" s="9" t="s">
        <v>303</v>
      </c>
      <c r="L326" s="20" t="s">
        <v>544</v>
      </c>
      <c r="M326" s="43"/>
    </row>
    <row r="327" spans="1:13" s="17" customFormat="1" ht="33.75" x14ac:dyDescent="0.25">
      <c r="A327" s="8">
        <v>511</v>
      </c>
      <c r="B327" s="8" t="s">
        <v>15</v>
      </c>
      <c r="C327" s="8" t="s">
        <v>16</v>
      </c>
      <c r="D327" s="8">
        <v>21445</v>
      </c>
      <c r="E327" s="10" t="s">
        <v>855</v>
      </c>
      <c r="F327" s="10" t="s">
        <v>545</v>
      </c>
      <c r="G327" s="10" t="s">
        <v>548</v>
      </c>
      <c r="H327" s="14">
        <f>(H328/H329)*100</f>
        <v>-997.00000000000011</v>
      </c>
      <c r="I327" s="8" t="s">
        <v>11</v>
      </c>
      <c r="J327" s="14">
        <f>(J328/J329)*100</f>
        <v>-997.00000000000011</v>
      </c>
      <c r="K327" s="8" t="s">
        <v>11</v>
      </c>
      <c r="L327" s="22" t="s">
        <v>549</v>
      </c>
      <c r="M327" s="45">
        <v>-997</v>
      </c>
    </row>
    <row r="328" spans="1:13" s="18" customFormat="1" ht="33.75" x14ac:dyDescent="0.25">
      <c r="A328" s="9">
        <v>511</v>
      </c>
      <c r="B328" s="9" t="s">
        <v>15</v>
      </c>
      <c r="C328" s="9" t="s">
        <v>16</v>
      </c>
      <c r="D328" s="9">
        <v>21445</v>
      </c>
      <c r="E328" s="11" t="s">
        <v>545</v>
      </c>
      <c r="F328" s="11" t="s">
        <v>546</v>
      </c>
      <c r="G328" s="11"/>
      <c r="H328" s="9">
        <v>-9.9700000000000006</v>
      </c>
      <c r="I328" s="9" t="s">
        <v>292</v>
      </c>
      <c r="J328" s="9">
        <v>-9.9700000000000006</v>
      </c>
      <c r="K328" s="9" t="s">
        <v>292</v>
      </c>
      <c r="L328" s="20" t="s">
        <v>550</v>
      </c>
      <c r="M328" s="43"/>
    </row>
    <row r="329" spans="1:13" s="18" customFormat="1" ht="33.75" x14ac:dyDescent="0.25">
      <c r="A329" s="9">
        <v>511</v>
      </c>
      <c r="B329" s="9" t="s">
        <v>15</v>
      </c>
      <c r="C329" s="9" t="s">
        <v>16</v>
      </c>
      <c r="D329" s="9">
        <v>21445</v>
      </c>
      <c r="E329" s="11" t="s">
        <v>545</v>
      </c>
      <c r="F329" s="11" t="s">
        <v>547</v>
      </c>
      <c r="G329" s="11"/>
      <c r="H329" s="9">
        <v>1</v>
      </c>
      <c r="I329" s="9" t="s">
        <v>292</v>
      </c>
      <c r="J329" s="9">
        <v>1</v>
      </c>
      <c r="K329" s="9" t="s">
        <v>292</v>
      </c>
      <c r="L329" s="20" t="s">
        <v>550</v>
      </c>
      <c r="M329" s="43"/>
    </row>
    <row r="330" spans="1:13" s="17" customFormat="1" ht="45" x14ac:dyDescent="0.25">
      <c r="A330" s="8">
        <v>511</v>
      </c>
      <c r="B330" s="8" t="s">
        <v>15</v>
      </c>
      <c r="C330" s="8" t="s">
        <v>16</v>
      </c>
      <c r="D330" s="8">
        <v>21446</v>
      </c>
      <c r="E330" s="10" t="s">
        <v>856</v>
      </c>
      <c r="F330" s="10" t="s">
        <v>551</v>
      </c>
      <c r="G330" s="10" t="s">
        <v>552</v>
      </c>
      <c r="H330" s="14">
        <f>(H331/H332)*100</f>
        <v>-997.00000000000011</v>
      </c>
      <c r="I330" s="8" t="s">
        <v>11</v>
      </c>
      <c r="J330" s="14">
        <f>(J331/J332)*100</f>
        <v>-997.00000000000011</v>
      </c>
      <c r="K330" s="8" t="s">
        <v>11</v>
      </c>
      <c r="L330" s="22" t="s">
        <v>555</v>
      </c>
      <c r="M330" s="45">
        <v>-997</v>
      </c>
    </row>
    <row r="331" spans="1:13" s="18" customFormat="1" ht="45" x14ac:dyDescent="0.25">
      <c r="A331" s="9">
        <v>511</v>
      </c>
      <c r="B331" s="9" t="s">
        <v>15</v>
      </c>
      <c r="C331" s="9" t="s">
        <v>16</v>
      </c>
      <c r="D331" s="9">
        <v>21446</v>
      </c>
      <c r="E331" s="11" t="s">
        <v>551</v>
      </c>
      <c r="F331" s="11" t="s">
        <v>553</v>
      </c>
      <c r="G331" s="11"/>
      <c r="H331" s="9">
        <v>-9.9700000000000006</v>
      </c>
      <c r="I331" s="9" t="s">
        <v>304</v>
      </c>
      <c r="J331" s="9">
        <v>-9.9700000000000006</v>
      </c>
      <c r="K331" s="9" t="s">
        <v>304</v>
      </c>
      <c r="L331" s="20" t="s">
        <v>555</v>
      </c>
      <c r="M331" s="43"/>
    </row>
    <row r="332" spans="1:13" s="18" customFormat="1" ht="45" x14ac:dyDescent="0.25">
      <c r="A332" s="9">
        <v>511</v>
      </c>
      <c r="B332" s="9" t="s">
        <v>15</v>
      </c>
      <c r="C332" s="9" t="s">
        <v>16</v>
      </c>
      <c r="D332" s="9">
        <v>21446</v>
      </c>
      <c r="E332" s="11" t="s">
        <v>551</v>
      </c>
      <c r="F332" s="11" t="s">
        <v>554</v>
      </c>
      <c r="G332" s="11"/>
      <c r="H332" s="9">
        <v>1</v>
      </c>
      <c r="I332" s="9" t="s">
        <v>304</v>
      </c>
      <c r="J332" s="9">
        <v>1</v>
      </c>
      <c r="K332" s="9" t="s">
        <v>304</v>
      </c>
      <c r="L332" s="20" t="s">
        <v>555</v>
      </c>
      <c r="M332" s="43"/>
    </row>
    <row r="333" spans="1:13" s="17" customFormat="1" ht="45" x14ac:dyDescent="0.25">
      <c r="A333" s="8">
        <v>511</v>
      </c>
      <c r="B333" s="8" t="s">
        <v>15</v>
      </c>
      <c r="C333" s="8" t="s">
        <v>16</v>
      </c>
      <c r="D333" s="8">
        <v>22286</v>
      </c>
      <c r="E333" s="10" t="s">
        <v>857</v>
      </c>
      <c r="F333" s="10" t="s">
        <v>556</v>
      </c>
      <c r="G333" s="10" t="s">
        <v>557</v>
      </c>
      <c r="H333" s="14">
        <f>(H334/H335)*100</f>
        <v>-997.00000000000011</v>
      </c>
      <c r="I333" s="8" t="s">
        <v>11</v>
      </c>
      <c r="J333" s="14">
        <f>(J334/J335)*100</f>
        <v>-997.00000000000011</v>
      </c>
      <c r="K333" s="8" t="s">
        <v>11</v>
      </c>
      <c r="L333" s="22" t="s">
        <v>695</v>
      </c>
      <c r="M333" s="45">
        <v>-997</v>
      </c>
    </row>
    <row r="334" spans="1:13" s="18" customFormat="1" ht="45" x14ac:dyDescent="0.25">
      <c r="A334" s="9">
        <v>511</v>
      </c>
      <c r="B334" s="9" t="s">
        <v>15</v>
      </c>
      <c r="C334" s="9" t="s">
        <v>16</v>
      </c>
      <c r="D334" s="9">
        <v>22286</v>
      </c>
      <c r="E334" s="11" t="s">
        <v>556</v>
      </c>
      <c r="F334" s="11"/>
      <c r="G334" s="11"/>
      <c r="H334" s="9">
        <v>-9.9700000000000006</v>
      </c>
      <c r="I334" s="9" t="s">
        <v>558</v>
      </c>
      <c r="J334" s="9">
        <v>-9.9700000000000006</v>
      </c>
      <c r="K334" s="9" t="s">
        <v>558</v>
      </c>
      <c r="L334" s="20" t="s">
        <v>695</v>
      </c>
      <c r="M334" s="43"/>
    </row>
    <row r="335" spans="1:13" s="18" customFormat="1" ht="45" x14ac:dyDescent="0.25">
      <c r="A335" s="9">
        <v>511</v>
      </c>
      <c r="B335" s="9" t="s">
        <v>15</v>
      </c>
      <c r="C335" s="9" t="s">
        <v>16</v>
      </c>
      <c r="D335" s="9">
        <v>22286</v>
      </c>
      <c r="E335" s="11" t="s">
        <v>556</v>
      </c>
      <c r="F335" s="11"/>
      <c r="G335" s="11"/>
      <c r="H335" s="9">
        <v>1</v>
      </c>
      <c r="I335" s="9" t="s">
        <v>558</v>
      </c>
      <c r="J335" s="9">
        <v>1</v>
      </c>
      <c r="K335" s="9" t="s">
        <v>558</v>
      </c>
      <c r="L335" s="20" t="s">
        <v>695</v>
      </c>
      <c r="M335" s="43"/>
    </row>
    <row r="336" spans="1:13" s="17" customFormat="1" ht="45" x14ac:dyDescent="0.25">
      <c r="A336" s="8">
        <v>511</v>
      </c>
      <c r="B336" s="8" t="s">
        <v>8</v>
      </c>
      <c r="C336" s="8" t="s">
        <v>9</v>
      </c>
      <c r="D336" s="8">
        <v>21447</v>
      </c>
      <c r="E336" s="10" t="s">
        <v>738</v>
      </c>
      <c r="F336" s="10" t="s">
        <v>188</v>
      </c>
      <c r="G336" s="10" t="s">
        <v>559</v>
      </c>
      <c r="H336" s="14">
        <f>(H337/H338)*100</f>
        <v>100</v>
      </c>
      <c r="I336" s="8" t="s">
        <v>11</v>
      </c>
      <c r="J336" s="14">
        <f>(J337/J338)*100</f>
        <v>100</v>
      </c>
      <c r="K336" s="8" t="s">
        <v>11</v>
      </c>
      <c r="L336" s="22" t="s">
        <v>676</v>
      </c>
      <c r="M336" s="45">
        <v>-998</v>
      </c>
    </row>
    <row r="337" spans="1:13" s="18" customFormat="1" ht="45" x14ac:dyDescent="0.25">
      <c r="A337" s="9">
        <v>511</v>
      </c>
      <c r="B337" s="9" t="s">
        <v>8</v>
      </c>
      <c r="C337" s="9" t="s">
        <v>9</v>
      </c>
      <c r="D337" s="9">
        <v>21447</v>
      </c>
      <c r="E337" s="11" t="s">
        <v>188</v>
      </c>
      <c r="F337" s="11" t="s">
        <v>189</v>
      </c>
      <c r="G337" s="11"/>
      <c r="H337" s="9">
        <v>11</v>
      </c>
      <c r="I337" s="9" t="s">
        <v>298</v>
      </c>
      <c r="J337" s="9">
        <v>130</v>
      </c>
      <c r="K337" s="9" t="s">
        <v>298</v>
      </c>
      <c r="L337" s="20" t="s">
        <v>676</v>
      </c>
      <c r="M337" s="43"/>
    </row>
    <row r="338" spans="1:13" s="18" customFormat="1" ht="45" x14ac:dyDescent="0.25">
      <c r="A338" s="9">
        <v>511</v>
      </c>
      <c r="B338" s="9" t="s">
        <v>8</v>
      </c>
      <c r="C338" s="9" t="s">
        <v>9</v>
      </c>
      <c r="D338" s="9">
        <v>21447</v>
      </c>
      <c r="E338" s="11" t="s">
        <v>188</v>
      </c>
      <c r="F338" s="11" t="s">
        <v>560</v>
      </c>
      <c r="G338" s="11"/>
      <c r="H338" s="9">
        <v>11</v>
      </c>
      <c r="I338" s="9" t="s">
        <v>298</v>
      </c>
      <c r="J338" s="9">
        <v>130</v>
      </c>
      <c r="K338" s="9" t="s">
        <v>298</v>
      </c>
      <c r="L338" s="20" t="s">
        <v>676</v>
      </c>
      <c r="M338" s="43"/>
    </row>
    <row r="339" spans="1:13" s="17" customFormat="1" ht="33.75" x14ac:dyDescent="0.25">
      <c r="A339" s="8">
        <v>511</v>
      </c>
      <c r="B339" s="8" t="s">
        <v>15</v>
      </c>
      <c r="C339" s="8" t="s">
        <v>16</v>
      </c>
      <c r="D339" s="8">
        <v>21448</v>
      </c>
      <c r="E339" s="10" t="s">
        <v>858</v>
      </c>
      <c r="F339" s="10" t="s">
        <v>561</v>
      </c>
      <c r="G339" s="10" t="s">
        <v>563</v>
      </c>
      <c r="H339" s="14">
        <f>(H340/H341)*100</f>
        <v>-997.00000000000011</v>
      </c>
      <c r="I339" s="8" t="s">
        <v>11</v>
      </c>
      <c r="J339" s="14">
        <f>(J340/J341)*100</f>
        <v>-997.00000000000011</v>
      </c>
      <c r="K339" s="8" t="s">
        <v>11</v>
      </c>
      <c r="L339" s="22" t="s">
        <v>173</v>
      </c>
      <c r="M339" s="45">
        <v>-997</v>
      </c>
    </row>
    <row r="340" spans="1:13" s="18" customFormat="1" ht="33.75" x14ac:dyDescent="0.25">
      <c r="A340" s="9">
        <v>511</v>
      </c>
      <c r="B340" s="9" t="s">
        <v>15</v>
      </c>
      <c r="C340" s="9" t="s">
        <v>16</v>
      </c>
      <c r="D340" s="9">
        <v>21448</v>
      </c>
      <c r="E340" s="11" t="s">
        <v>561</v>
      </c>
      <c r="F340" s="11" t="s">
        <v>562</v>
      </c>
      <c r="G340" s="11"/>
      <c r="H340" s="9">
        <v>-9.9700000000000006</v>
      </c>
      <c r="I340" s="9" t="s">
        <v>292</v>
      </c>
      <c r="J340" s="9">
        <v>-9.9700000000000006</v>
      </c>
      <c r="K340" s="9" t="s">
        <v>292</v>
      </c>
      <c r="L340" s="20" t="s">
        <v>173</v>
      </c>
      <c r="M340" s="43"/>
    </row>
    <row r="341" spans="1:13" s="18" customFormat="1" ht="33.75" x14ac:dyDescent="0.25">
      <c r="A341" s="9">
        <v>511</v>
      </c>
      <c r="B341" s="9" t="s">
        <v>15</v>
      </c>
      <c r="C341" s="9" t="s">
        <v>16</v>
      </c>
      <c r="D341" s="9">
        <v>21448</v>
      </c>
      <c r="E341" s="11" t="s">
        <v>561</v>
      </c>
      <c r="F341" s="11" t="s">
        <v>178</v>
      </c>
      <c r="G341" s="11"/>
      <c r="H341" s="9">
        <v>1</v>
      </c>
      <c r="I341" s="9" t="s">
        <v>292</v>
      </c>
      <c r="J341" s="9">
        <v>1</v>
      </c>
      <c r="K341" s="9" t="s">
        <v>292</v>
      </c>
      <c r="L341" s="20" t="s">
        <v>173</v>
      </c>
      <c r="M341" s="43"/>
    </row>
    <row r="342" spans="1:13" s="17" customFormat="1" ht="45" x14ac:dyDescent="0.25">
      <c r="A342" s="8">
        <v>511</v>
      </c>
      <c r="B342" s="8" t="s">
        <v>15</v>
      </c>
      <c r="C342" s="8" t="s">
        <v>16</v>
      </c>
      <c r="D342" s="8">
        <v>21449</v>
      </c>
      <c r="E342" s="10" t="s">
        <v>739</v>
      </c>
      <c r="F342" s="10" t="s">
        <v>564</v>
      </c>
      <c r="G342" s="10" t="s">
        <v>565</v>
      </c>
      <c r="H342" s="14">
        <f>(H343/H344)*100</f>
        <v>100</v>
      </c>
      <c r="I342" s="8" t="s">
        <v>11</v>
      </c>
      <c r="J342" s="14">
        <f>(J343/J344)*100</f>
        <v>100</v>
      </c>
      <c r="K342" s="8" t="s">
        <v>11</v>
      </c>
      <c r="L342" s="22" t="s">
        <v>677</v>
      </c>
      <c r="M342" s="45">
        <f>(M343/M344)*100</f>
        <v>25.563909774436087</v>
      </c>
    </row>
    <row r="343" spans="1:13" s="18" customFormat="1" ht="45" x14ac:dyDescent="0.25">
      <c r="A343" s="9">
        <v>511</v>
      </c>
      <c r="B343" s="9" t="s">
        <v>15</v>
      </c>
      <c r="C343" s="9" t="s">
        <v>16</v>
      </c>
      <c r="D343" s="9">
        <v>21449</v>
      </c>
      <c r="E343" s="11" t="s">
        <v>564</v>
      </c>
      <c r="F343" s="11" t="s">
        <v>566</v>
      </c>
      <c r="G343" s="11"/>
      <c r="H343" s="9">
        <v>11</v>
      </c>
      <c r="I343" s="9" t="s">
        <v>304</v>
      </c>
      <c r="J343" s="9">
        <v>130</v>
      </c>
      <c r="K343" s="9" t="s">
        <v>304</v>
      </c>
      <c r="L343" s="20" t="s">
        <v>677</v>
      </c>
      <c r="M343" s="36">
        <v>170</v>
      </c>
    </row>
    <row r="344" spans="1:13" s="18" customFormat="1" ht="45" x14ac:dyDescent="0.25">
      <c r="A344" s="9">
        <v>511</v>
      </c>
      <c r="B344" s="9" t="s">
        <v>15</v>
      </c>
      <c r="C344" s="9" t="s">
        <v>16</v>
      </c>
      <c r="D344" s="9">
        <v>21449</v>
      </c>
      <c r="E344" s="11" t="s">
        <v>564</v>
      </c>
      <c r="F344" s="11" t="s">
        <v>567</v>
      </c>
      <c r="G344" s="11"/>
      <c r="H344" s="9">
        <v>11</v>
      </c>
      <c r="I344" s="9" t="s">
        <v>304</v>
      </c>
      <c r="J344" s="9">
        <v>130</v>
      </c>
      <c r="K344" s="9" t="s">
        <v>304</v>
      </c>
      <c r="L344" s="20" t="s">
        <v>677</v>
      </c>
      <c r="M344" s="36">
        <v>665</v>
      </c>
    </row>
    <row r="345" spans="1:13" s="17" customFormat="1" ht="45" x14ac:dyDescent="0.25">
      <c r="A345" s="8">
        <v>511</v>
      </c>
      <c r="B345" s="8" t="s">
        <v>15</v>
      </c>
      <c r="C345" s="8" t="s">
        <v>16</v>
      </c>
      <c r="D345" s="8">
        <v>22287</v>
      </c>
      <c r="E345" s="10" t="s">
        <v>740</v>
      </c>
      <c r="F345" s="10" t="s">
        <v>568</v>
      </c>
      <c r="G345" s="10" t="s">
        <v>569</v>
      </c>
      <c r="H345" s="14">
        <f>(H346/H347)*100</f>
        <v>100</v>
      </c>
      <c r="I345" s="8" t="s">
        <v>11</v>
      </c>
      <c r="J345" s="14">
        <f>(J346/J347)*100</f>
        <v>100</v>
      </c>
      <c r="K345" s="8" t="s">
        <v>11</v>
      </c>
      <c r="L345" s="22" t="s">
        <v>696</v>
      </c>
      <c r="M345" s="45">
        <f>(M346/M347)*100</f>
        <v>0</v>
      </c>
    </row>
    <row r="346" spans="1:13" s="18" customFormat="1" ht="45" x14ac:dyDescent="0.25">
      <c r="A346" s="9">
        <v>511</v>
      </c>
      <c r="B346" s="9" t="s">
        <v>15</v>
      </c>
      <c r="C346" s="9" t="s">
        <v>16</v>
      </c>
      <c r="D346" s="9">
        <v>22287</v>
      </c>
      <c r="E346" s="11" t="s">
        <v>568</v>
      </c>
      <c r="F346" s="11" t="s">
        <v>570</v>
      </c>
      <c r="G346" s="11"/>
      <c r="H346" s="9">
        <v>11</v>
      </c>
      <c r="I346" s="9" t="s">
        <v>558</v>
      </c>
      <c r="J346" s="9">
        <v>130</v>
      </c>
      <c r="K346" s="9" t="s">
        <v>558</v>
      </c>
      <c r="L346" s="20" t="s">
        <v>696</v>
      </c>
      <c r="M346" s="43">
        <v>0</v>
      </c>
    </row>
    <row r="347" spans="1:13" s="18" customFormat="1" ht="45" x14ac:dyDescent="0.25">
      <c r="A347" s="9">
        <v>511</v>
      </c>
      <c r="B347" s="9" t="s">
        <v>15</v>
      </c>
      <c r="C347" s="9" t="s">
        <v>16</v>
      </c>
      <c r="D347" s="9">
        <v>22287</v>
      </c>
      <c r="E347" s="11" t="s">
        <v>568</v>
      </c>
      <c r="F347" s="11" t="s">
        <v>571</v>
      </c>
      <c r="G347" s="11"/>
      <c r="H347" s="9">
        <v>11</v>
      </c>
      <c r="I347" s="9" t="s">
        <v>558</v>
      </c>
      <c r="J347" s="9">
        <v>130</v>
      </c>
      <c r="K347" s="9" t="s">
        <v>558</v>
      </c>
      <c r="L347" s="20" t="s">
        <v>696</v>
      </c>
      <c r="M347" s="43">
        <v>170</v>
      </c>
    </row>
    <row r="348" spans="1:13" s="17" customFormat="1" ht="45" x14ac:dyDescent="0.25">
      <c r="A348" s="8">
        <v>511</v>
      </c>
      <c r="B348" s="8" t="s">
        <v>8</v>
      </c>
      <c r="C348" s="8" t="s">
        <v>9</v>
      </c>
      <c r="D348" s="8">
        <v>21450</v>
      </c>
      <c r="E348" s="10" t="s">
        <v>846</v>
      </c>
      <c r="F348" s="10" t="s">
        <v>190</v>
      </c>
      <c r="G348" s="10" t="s">
        <v>572</v>
      </c>
      <c r="H348" s="14">
        <f>(H349/H350)*100</f>
        <v>-997.00000000000011</v>
      </c>
      <c r="I348" s="8" t="s">
        <v>11</v>
      </c>
      <c r="J348" s="14">
        <f>(J349/J350)*100</f>
        <v>-997.00000000000011</v>
      </c>
      <c r="K348" s="8" t="s">
        <v>11</v>
      </c>
      <c r="L348" s="22" t="s">
        <v>678</v>
      </c>
      <c r="M348" s="45">
        <v>-997</v>
      </c>
    </row>
    <row r="349" spans="1:13" s="18" customFormat="1" ht="45" x14ac:dyDescent="0.25">
      <c r="A349" s="9">
        <v>511</v>
      </c>
      <c r="B349" s="9" t="s">
        <v>8</v>
      </c>
      <c r="C349" s="9" t="s">
        <v>9</v>
      </c>
      <c r="D349" s="9">
        <v>21450</v>
      </c>
      <c r="E349" s="11" t="s">
        <v>190</v>
      </c>
      <c r="F349" s="11" t="s">
        <v>573</v>
      </c>
      <c r="G349" s="11"/>
      <c r="H349" s="9">
        <v>-9.9700000000000006</v>
      </c>
      <c r="I349" s="9" t="s">
        <v>298</v>
      </c>
      <c r="J349" s="9">
        <v>-9.9700000000000006</v>
      </c>
      <c r="K349" s="9" t="s">
        <v>298</v>
      </c>
      <c r="L349" s="20" t="s">
        <v>678</v>
      </c>
      <c r="M349" s="43"/>
    </row>
    <row r="350" spans="1:13" s="18" customFormat="1" ht="45" x14ac:dyDescent="0.25">
      <c r="A350" s="9">
        <v>511</v>
      </c>
      <c r="B350" s="9" t="s">
        <v>8</v>
      </c>
      <c r="C350" s="9" t="s">
        <v>9</v>
      </c>
      <c r="D350" s="9">
        <v>21450</v>
      </c>
      <c r="E350" s="11" t="s">
        <v>190</v>
      </c>
      <c r="F350" s="11" t="s">
        <v>574</v>
      </c>
      <c r="G350" s="11"/>
      <c r="H350" s="9">
        <v>1</v>
      </c>
      <c r="I350" s="9" t="s">
        <v>298</v>
      </c>
      <c r="J350" s="9">
        <v>1</v>
      </c>
      <c r="K350" s="9" t="s">
        <v>298</v>
      </c>
      <c r="L350" s="20" t="s">
        <v>678</v>
      </c>
      <c r="M350" s="43"/>
    </row>
    <row r="351" spans="1:13" s="17" customFormat="1" ht="45" x14ac:dyDescent="0.25">
      <c r="A351" s="8">
        <v>511</v>
      </c>
      <c r="B351" s="8" t="s">
        <v>15</v>
      </c>
      <c r="C351" s="8" t="s">
        <v>16</v>
      </c>
      <c r="D351" s="8">
        <v>21451</v>
      </c>
      <c r="E351" s="10" t="s">
        <v>859</v>
      </c>
      <c r="F351" s="10" t="s">
        <v>575</v>
      </c>
      <c r="G351" s="10" t="s">
        <v>576</v>
      </c>
      <c r="H351" s="14">
        <f>(H352/H353)*100</f>
        <v>-997.00000000000011</v>
      </c>
      <c r="I351" s="8" t="s">
        <v>11</v>
      </c>
      <c r="J351" s="14">
        <f>(J352/J353)*100</f>
        <v>-997.00000000000011</v>
      </c>
      <c r="K351" s="8" t="s">
        <v>11</v>
      </c>
      <c r="L351" s="22" t="s">
        <v>173</v>
      </c>
      <c r="M351" s="45">
        <v>-997</v>
      </c>
    </row>
    <row r="352" spans="1:13" s="18" customFormat="1" ht="45" x14ac:dyDescent="0.25">
      <c r="A352" s="9">
        <v>511</v>
      </c>
      <c r="B352" s="9" t="s">
        <v>15</v>
      </c>
      <c r="C352" s="9" t="s">
        <v>16</v>
      </c>
      <c r="D352" s="9">
        <v>21451</v>
      </c>
      <c r="E352" s="11" t="s">
        <v>575</v>
      </c>
      <c r="F352" s="11" t="s">
        <v>577</v>
      </c>
      <c r="G352" s="11"/>
      <c r="H352" s="9">
        <v>-9.9700000000000006</v>
      </c>
      <c r="I352" s="9" t="s">
        <v>292</v>
      </c>
      <c r="J352" s="9">
        <v>-9.9700000000000006</v>
      </c>
      <c r="K352" s="9" t="s">
        <v>292</v>
      </c>
      <c r="L352" s="20" t="s">
        <v>173</v>
      </c>
      <c r="M352" s="43"/>
    </row>
    <row r="353" spans="1:13" s="18" customFormat="1" ht="45" x14ac:dyDescent="0.25">
      <c r="A353" s="9">
        <v>511</v>
      </c>
      <c r="B353" s="9" t="s">
        <v>15</v>
      </c>
      <c r="C353" s="9" t="s">
        <v>16</v>
      </c>
      <c r="D353" s="9">
        <v>21451</v>
      </c>
      <c r="E353" s="11" t="s">
        <v>575</v>
      </c>
      <c r="F353" s="11" t="s">
        <v>578</v>
      </c>
      <c r="G353" s="11"/>
      <c r="H353" s="9">
        <v>1</v>
      </c>
      <c r="I353" s="9" t="s">
        <v>292</v>
      </c>
      <c r="J353" s="9">
        <v>1</v>
      </c>
      <c r="K353" s="9" t="s">
        <v>292</v>
      </c>
      <c r="L353" s="20" t="s">
        <v>173</v>
      </c>
      <c r="M353" s="43"/>
    </row>
    <row r="354" spans="1:13" s="17" customFormat="1" ht="45" x14ac:dyDescent="0.25">
      <c r="A354" s="8">
        <v>511</v>
      </c>
      <c r="B354" s="8" t="s">
        <v>15</v>
      </c>
      <c r="C354" s="8" t="s">
        <v>16</v>
      </c>
      <c r="D354" s="8">
        <v>21452</v>
      </c>
      <c r="E354" s="10" t="s">
        <v>860</v>
      </c>
      <c r="F354" s="10" t="s">
        <v>579</v>
      </c>
      <c r="G354" s="10" t="s">
        <v>580</v>
      </c>
      <c r="H354" s="14">
        <f>(H355/H356)*100</f>
        <v>-997.00000000000011</v>
      </c>
      <c r="I354" s="8" t="s">
        <v>11</v>
      </c>
      <c r="J354" s="14">
        <f>(J355/J356)*100</f>
        <v>-997.00000000000011</v>
      </c>
      <c r="K354" s="8" t="s">
        <v>11</v>
      </c>
      <c r="L354" s="22" t="s">
        <v>679</v>
      </c>
      <c r="M354" s="45">
        <v>-997</v>
      </c>
    </row>
    <row r="355" spans="1:13" s="18" customFormat="1" ht="45" x14ac:dyDescent="0.25">
      <c r="A355" s="9">
        <v>511</v>
      </c>
      <c r="B355" s="9" t="s">
        <v>15</v>
      </c>
      <c r="C355" s="9" t="s">
        <v>16</v>
      </c>
      <c r="D355" s="9">
        <v>21452</v>
      </c>
      <c r="E355" s="11" t="s">
        <v>579</v>
      </c>
      <c r="F355" s="11" t="s">
        <v>581</v>
      </c>
      <c r="G355" s="11"/>
      <c r="H355" s="9">
        <v>-9.9700000000000006</v>
      </c>
      <c r="I355" s="9" t="s">
        <v>297</v>
      </c>
      <c r="J355" s="9">
        <v>-9.9700000000000006</v>
      </c>
      <c r="K355" s="9" t="s">
        <v>297</v>
      </c>
      <c r="L355" s="20" t="s">
        <v>679</v>
      </c>
      <c r="M355" s="43"/>
    </row>
    <row r="356" spans="1:13" s="18" customFormat="1" ht="45" x14ac:dyDescent="0.25">
      <c r="A356" s="9">
        <v>511</v>
      </c>
      <c r="B356" s="9" t="s">
        <v>15</v>
      </c>
      <c r="C356" s="9" t="s">
        <v>16</v>
      </c>
      <c r="D356" s="9">
        <v>21452</v>
      </c>
      <c r="E356" s="11" t="s">
        <v>579</v>
      </c>
      <c r="F356" s="11" t="s">
        <v>582</v>
      </c>
      <c r="G356" s="11"/>
      <c r="H356" s="9">
        <v>1</v>
      </c>
      <c r="I356" s="9" t="s">
        <v>297</v>
      </c>
      <c r="J356" s="9">
        <v>1</v>
      </c>
      <c r="K356" s="9" t="s">
        <v>297</v>
      </c>
      <c r="L356" s="20" t="s">
        <v>679</v>
      </c>
      <c r="M356" s="43"/>
    </row>
    <row r="357" spans="1:13" s="17" customFormat="1" ht="56.25" x14ac:dyDescent="0.25">
      <c r="A357" s="8">
        <v>511</v>
      </c>
      <c r="B357" s="8" t="s">
        <v>15</v>
      </c>
      <c r="C357" s="8" t="s">
        <v>16</v>
      </c>
      <c r="D357" s="8">
        <v>22288</v>
      </c>
      <c r="E357" s="10" t="s">
        <v>861</v>
      </c>
      <c r="F357" s="10" t="s">
        <v>583</v>
      </c>
      <c r="G357" s="10" t="s">
        <v>584</v>
      </c>
      <c r="H357" s="14">
        <f>(H358/H359)*100</f>
        <v>-997.00000000000011</v>
      </c>
      <c r="I357" s="8" t="s">
        <v>11</v>
      </c>
      <c r="J357" s="14">
        <f>(J358/J359)*100</f>
        <v>-997.00000000000011</v>
      </c>
      <c r="K357" s="8" t="s">
        <v>11</v>
      </c>
      <c r="L357" s="22" t="s">
        <v>697</v>
      </c>
      <c r="M357" s="45">
        <v>-997</v>
      </c>
    </row>
    <row r="358" spans="1:13" s="18" customFormat="1" ht="56.25" x14ac:dyDescent="0.25">
      <c r="A358" s="9">
        <v>511</v>
      </c>
      <c r="B358" s="9" t="s">
        <v>15</v>
      </c>
      <c r="C358" s="9" t="s">
        <v>16</v>
      </c>
      <c r="D358" s="9">
        <v>22288</v>
      </c>
      <c r="E358" s="11" t="s">
        <v>583</v>
      </c>
      <c r="F358" s="11" t="s">
        <v>585</v>
      </c>
      <c r="G358" s="11"/>
      <c r="H358" s="9">
        <v>-9.9700000000000006</v>
      </c>
      <c r="I358" s="9" t="s">
        <v>297</v>
      </c>
      <c r="J358" s="9">
        <v>-9.9700000000000006</v>
      </c>
      <c r="K358" s="9" t="s">
        <v>297</v>
      </c>
      <c r="L358" s="20" t="s">
        <v>697</v>
      </c>
      <c r="M358" s="43"/>
    </row>
    <row r="359" spans="1:13" s="18" customFormat="1" ht="56.25" x14ac:dyDescent="0.25">
      <c r="A359" s="9">
        <v>511</v>
      </c>
      <c r="B359" s="9" t="s">
        <v>15</v>
      </c>
      <c r="C359" s="9" t="s">
        <v>16</v>
      </c>
      <c r="D359" s="9">
        <v>22288</v>
      </c>
      <c r="E359" s="11" t="s">
        <v>583</v>
      </c>
      <c r="F359" s="11" t="s">
        <v>586</v>
      </c>
      <c r="G359" s="11"/>
      <c r="H359" s="9">
        <v>1</v>
      </c>
      <c r="I359" s="9" t="s">
        <v>297</v>
      </c>
      <c r="J359" s="9">
        <v>1</v>
      </c>
      <c r="K359" s="9" t="s">
        <v>297</v>
      </c>
      <c r="L359" s="20" t="s">
        <v>697</v>
      </c>
      <c r="M359" s="43"/>
    </row>
    <row r="360" spans="1:13" s="17" customFormat="1" ht="45" x14ac:dyDescent="0.25">
      <c r="A360" s="8">
        <v>511</v>
      </c>
      <c r="B360" s="8" t="s">
        <v>8</v>
      </c>
      <c r="C360" s="8" t="s">
        <v>9</v>
      </c>
      <c r="D360" s="8">
        <v>21454</v>
      </c>
      <c r="E360" s="10" t="s">
        <v>847</v>
      </c>
      <c r="F360" s="10" t="s">
        <v>191</v>
      </c>
      <c r="G360" s="10" t="s">
        <v>587</v>
      </c>
      <c r="H360" s="14">
        <f>(H361/H362)*100</f>
        <v>-997.00000000000011</v>
      </c>
      <c r="I360" s="8" t="s">
        <v>11</v>
      </c>
      <c r="J360" s="14">
        <f>(J361/J362)*100</f>
        <v>-997.00000000000011</v>
      </c>
      <c r="K360" s="8" t="s">
        <v>11</v>
      </c>
      <c r="L360" s="22" t="s">
        <v>678</v>
      </c>
      <c r="M360" s="45">
        <v>-997</v>
      </c>
    </row>
    <row r="361" spans="1:13" s="18" customFormat="1" ht="45" x14ac:dyDescent="0.25">
      <c r="A361" s="9">
        <v>511</v>
      </c>
      <c r="B361" s="9" t="s">
        <v>8</v>
      </c>
      <c r="C361" s="9" t="s">
        <v>9</v>
      </c>
      <c r="D361" s="9">
        <v>21454</v>
      </c>
      <c r="E361" s="11" t="s">
        <v>191</v>
      </c>
      <c r="F361" s="11" t="s">
        <v>192</v>
      </c>
      <c r="G361" s="11"/>
      <c r="H361" s="9">
        <v>-9.9700000000000006</v>
      </c>
      <c r="I361" s="9" t="s">
        <v>298</v>
      </c>
      <c r="J361" s="9">
        <v>-9.9700000000000006</v>
      </c>
      <c r="K361" s="9" t="s">
        <v>298</v>
      </c>
      <c r="L361" s="20" t="s">
        <v>678</v>
      </c>
      <c r="M361" s="43"/>
    </row>
    <row r="362" spans="1:13" s="18" customFormat="1" ht="45" x14ac:dyDescent="0.25">
      <c r="A362" s="9">
        <v>511</v>
      </c>
      <c r="B362" s="9" t="s">
        <v>8</v>
      </c>
      <c r="C362" s="9" t="s">
        <v>9</v>
      </c>
      <c r="D362" s="9">
        <v>21454</v>
      </c>
      <c r="E362" s="11" t="s">
        <v>191</v>
      </c>
      <c r="F362" s="11" t="s">
        <v>193</v>
      </c>
      <c r="G362" s="11"/>
      <c r="H362" s="9">
        <v>1</v>
      </c>
      <c r="I362" s="9" t="s">
        <v>298</v>
      </c>
      <c r="J362" s="9">
        <v>1</v>
      </c>
      <c r="K362" s="9" t="s">
        <v>298</v>
      </c>
      <c r="L362" s="20" t="s">
        <v>678</v>
      </c>
      <c r="M362" s="43"/>
    </row>
    <row r="363" spans="1:13" s="17" customFormat="1" ht="45" x14ac:dyDescent="0.25">
      <c r="A363" s="8">
        <v>511</v>
      </c>
      <c r="B363" s="8" t="s">
        <v>15</v>
      </c>
      <c r="C363" s="8" t="s">
        <v>16</v>
      </c>
      <c r="D363" s="8">
        <v>21457</v>
      </c>
      <c r="E363" s="10" t="s">
        <v>862</v>
      </c>
      <c r="F363" s="10" t="s">
        <v>588</v>
      </c>
      <c r="G363" s="10" t="s">
        <v>589</v>
      </c>
      <c r="H363" s="14">
        <f>(H364/H365)*100</f>
        <v>-997.00000000000011</v>
      </c>
      <c r="I363" s="8" t="s">
        <v>11</v>
      </c>
      <c r="J363" s="14">
        <f>(J364/J365)*100</f>
        <v>-997.00000000000011</v>
      </c>
      <c r="K363" s="8" t="s">
        <v>11</v>
      </c>
      <c r="L363" s="22" t="s">
        <v>680</v>
      </c>
      <c r="M363" s="45">
        <v>-997</v>
      </c>
    </row>
    <row r="364" spans="1:13" s="18" customFormat="1" ht="45" x14ac:dyDescent="0.25">
      <c r="A364" s="9">
        <v>511</v>
      </c>
      <c r="B364" s="9" t="s">
        <v>15</v>
      </c>
      <c r="C364" s="9" t="s">
        <v>16</v>
      </c>
      <c r="D364" s="9">
        <v>21457</v>
      </c>
      <c r="E364" s="11" t="s">
        <v>588</v>
      </c>
      <c r="F364" s="11" t="s">
        <v>590</v>
      </c>
      <c r="G364" s="11"/>
      <c r="H364" s="9">
        <v>-9.9700000000000006</v>
      </c>
      <c r="I364" s="9" t="s">
        <v>292</v>
      </c>
      <c r="J364" s="9">
        <v>-9.9700000000000006</v>
      </c>
      <c r="K364" s="9" t="s">
        <v>292</v>
      </c>
      <c r="L364" s="20" t="s">
        <v>680</v>
      </c>
      <c r="M364" s="43"/>
    </row>
    <row r="365" spans="1:13" s="18" customFormat="1" ht="45" x14ac:dyDescent="0.25">
      <c r="A365" s="9">
        <v>511</v>
      </c>
      <c r="B365" s="9" t="s">
        <v>15</v>
      </c>
      <c r="C365" s="9" t="s">
        <v>16</v>
      </c>
      <c r="D365" s="9">
        <v>21457</v>
      </c>
      <c r="E365" s="11" t="s">
        <v>588</v>
      </c>
      <c r="F365" s="11" t="s">
        <v>591</v>
      </c>
      <c r="G365" s="11"/>
      <c r="H365" s="9">
        <v>1</v>
      </c>
      <c r="I365" s="9" t="s">
        <v>292</v>
      </c>
      <c r="J365" s="9">
        <v>1</v>
      </c>
      <c r="K365" s="9" t="s">
        <v>292</v>
      </c>
      <c r="L365" s="20" t="s">
        <v>680</v>
      </c>
      <c r="M365" s="43"/>
    </row>
    <row r="366" spans="1:13" s="17" customFormat="1" ht="45" x14ac:dyDescent="0.25">
      <c r="A366" s="8">
        <v>511</v>
      </c>
      <c r="B366" s="8" t="s">
        <v>15</v>
      </c>
      <c r="C366" s="8" t="s">
        <v>16</v>
      </c>
      <c r="D366" s="8">
        <v>21459</v>
      </c>
      <c r="E366" s="10" t="s">
        <v>863</v>
      </c>
      <c r="F366" s="10" t="s">
        <v>592</v>
      </c>
      <c r="G366" s="10" t="s">
        <v>593</v>
      </c>
      <c r="H366" s="14">
        <f>(H367/H368)*100</f>
        <v>-997.00000000000011</v>
      </c>
      <c r="I366" s="8" t="s">
        <v>11</v>
      </c>
      <c r="J366" s="14">
        <f>(J367/J368)*100</f>
        <v>-997.00000000000011</v>
      </c>
      <c r="K366" s="8" t="s">
        <v>11</v>
      </c>
      <c r="L366" s="22" t="s">
        <v>677</v>
      </c>
      <c r="M366" s="45">
        <v>-997</v>
      </c>
    </row>
    <row r="367" spans="1:13" s="18" customFormat="1" ht="45" x14ac:dyDescent="0.25">
      <c r="A367" s="9">
        <v>511</v>
      </c>
      <c r="B367" s="9" t="s">
        <v>15</v>
      </c>
      <c r="C367" s="9" t="s">
        <v>16</v>
      </c>
      <c r="D367" s="9">
        <v>21459</v>
      </c>
      <c r="E367" s="11" t="s">
        <v>592</v>
      </c>
      <c r="F367" s="11" t="s">
        <v>594</v>
      </c>
      <c r="G367" s="11"/>
      <c r="H367" s="9">
        <v>-9.9700000000000006</v>
      </c>
      <c r="I367" s="9" t="s">
        <v>297</v>
      </c>
      <c r="J367" s="9">
        <v>-9.9700000000000006</v>
      </c>
      <c r="K367" s="9" t="s">
        <v>297</v>
      </c>
      <c r="L367" s="20" t="s">
        <v>677</v>
      </c>
      <c r="M367" s="43"/>
    </row>
    <row r="368" spans="1:13" s="18" customFormat="1" ht="45" x14ac:dyDescent="0.25">
      <c r="A368" s="9">
        <v>511</v>
      </c>
      <c r="B368" s="9" t="s">
        <v>15</v>
      </c>
      <c r="C368" s="9" t="s">
        <v>16</v>
      </c>
      <c r="D368" s="9">
        <v>21459</v>
      </c>
      <c r="E368" s="11" t="s">
        <v>592</v>
      </c>
      <c r="F368" s="11" t="s">
        <v>595</v>
      </c>
      <c r="G368" s="11"/>
      <c r="H368" s="9">
        <v>1</v>
      </c>
      <c r="I368" s="9" t="s">
        <v>297</v>
      </c>
      <c r="J368" s="9">
        <v>1</v>
      </c>
      <c r="K368" s="9" t="s">
        <v>297</v>
      </c>
      <c r="L368" s="20" t="s">
        <v>677</v>
      </c>
      <c r="M368" s="43"/>
    </row>
    <row r="369" spans="1:13" s="17" customFormat="1" ht="45" x14ac:dyDescent="0.25">
      <c r="A369" s="8">
        <v>511</v>
      </c>
      <c r="B369" s="8" t="s">
        <v>15</v>
      </c>
      <c r="C369" s="8" t="s">
        <v>16</v>
      </c>
      <c r="D369" s="8">
        <v>22289</v>
      </c>
      <c r="E369" s="10" t="s">
        <v>864</v>
      </c>
      <c r="F369" s="10" t="s">
        <v>596</v>
      </c>
      <c r="G369" s="10" t="s">
        <v>599</v>
      </c>
      <c r="H369" s="14">
        <f>(H370/H371)*100</f>
        <v>-997.00000000000011</v>
      </c>
      <c r="I369" s="8" t="s">
        <v>11</v>
      </c>
      <c r="J369" s="14">
        <f>(J370/J371)*100</f>
        <v>-997.00000000000011</v>
      </c>
      <c r="K369" s="8" t="s">
        <v>11</v>
      </c>
      <c r="L369" s="22" t="s">
        <v>698</v>
      </c>
      <c r="M369" s="45">
        <v>-997</v>
      </c>
    </row>
    <row r="370" spans="1:13" s="18" customFormat="1" ht="45" x14ac:dyDescent="0.25">
      <c r="A370" s="9">
        <v>511</v>
      </c>
      <c r="B370" s="9" t="s">
        <v>15</v>
      </c>
      <c r="C370" s="9" t="s">
        <v>16</v>
      </c>
      <c r="D370" s="9">
        <v>22289</v>
      </c>
      <c r="E370" s="11" t="s">
        <v>596</v>
      </c>
      <c r="F370" s="11" t="s">
        <v>597</v>
      </c>
      <c r="G370" s="11"/>
      <c r="H370" s="9">
        <v>-9.9700000000000006</v>
      </c>
      <c r="I370" s="9" t="s">
        <v>295</v>
      </c>
      <c r="J370" s="9">
        <v>-9.9700000000000006</v>
      </c>
      <c r="K370" s="9" t="s">
        <v>295</v>
      </c>
      <c r="L370" s="20" t="s">
        <v>698</v>
      </c>
      <c r="M370" s="43"/>
    </row>
    <row r="371" spans="1:13" s="18" customFormat="1" ht="45" x14ac:dyDescent="0.25">
      <c r="A371" s="9">
        <v>511</v>
      </c>
      <c r="B371" s="9" t="s">
        <v>15</v>
      </c>
      <c r="C371" s="9" t="s">
        <v>16</v>
      </c>
      <c r="D371" s="9">
        <v>22289</v>
      </c>
      <c r="E371" s="11" t="s">
        <v>596</v>
      </c>
      <c r="F371" s="11" t="s">
        <v>598</v>
      </c>
      <c r="G371" s="11"/>
      <c r="H371" s="9">
        <v>1</v>
      </c>
      <c r="I371" s="9" t="s">
        <v>295</v>
      </c>
      <c r="J371" s="9">
        <v>1</v>
      </c>
      <c r="K371" s="9" t="s">
        <v>295</v>
      </c>
      <c r="L371" s="20" t="s">
        <v>698</v>
      </c>
      <c r="M371" s="43"/>
    </row>
    <row r="372" spans="1:13" s="17" customFormat="1" ht="45" x14ac:dyDescent="0.25">
      <c r="A372" s="8">
        <v>511</v>
      </c>
      <c r="B372" s="8" t="s">
        <v>8</v>
      </c>
      <c r="C372" s="8" t="s">
        <v>9</v>
      </c>
      <c r="D372" s="8">
        <v>21463</v>
      </c>
      <c r="E372" s="10" t="s">
        <v>741</v>
      </c>
      <c r="F372" s="10" t="s">
        <v>600</v>
      </c>
      <c r="G372" s="10" t="s">
        <v>601</v>
      </c>
      <c r="H372" s="14">
        <f>(H373/H374)*100</f>
        <v>100</v>
      </c>
      <c r="I372" s="8" t="s">
        <v>11</v>
      </c>
      <c r="J372" s="14">
        <f>(J373/J374)*100</f>
        <v>100</v>
      </c>
      <c r="K372" s="8" t="s">
        <v>11</v>
      </c>
      <c r="L372" s="22" t="s">
        <v>681</v>
      </c>
      <c r="M372" s="45">
        <v>-998</v>
      </c>
    </row>
    <row r="373" spans="1:13" s="18" customFormat="1" ht="45" x14ac:dyDescent="0.25">
      <c r="A373" s="9">
        <v>511</v>
      </c>
      <c r="B373" s="9" t="s">
        <v>8</v>
      </c>
      <c r="C373" s="9" t="s">
        <v>9</v>
      </c>
      <c r="D373" s="9">
        <v>21463</v>
      </c>
      <c r="E373" s="11" t="s">
        <v>600</v>
      </c>
      <c r="F373" s="11" t="s">
        <v>742</v>
      </c>
      <c r="G373" s="11"/>
      <c r="H373" s="9">
        <v>3</v>
      </c>
      <c r="I373" s="9" t="s">
        <v>298</v>
      </c>
      <c r="J373" s="9">
        <v>10</v>
      </c>
      <c r="K373" s="9" t="s">
        <v>298</v>
      </c>
      <c r="L373" s="20" t="s">
        <v>681</v>
      </c>
      <c r="M373" s="43"/>
    </row>
    <row r="374" spans="1:13" s="18" customFormat="1" ht="45" x14ac:dyDescent="0.25">
      <c r="A374" s="9">
        <v>511</v>
      </c>
      <c r="B374" s="9" t="s">
        <v>8</v>
      </c>
      <c r="C374" s="9" t="s">
        <v>9</v>
      </c>
      <c r="D374" s="9">
        <v>21463</v>
      </c>
      <c r="E374" s="11" t="s">
        <v>600</v>
      </c>
      <c r="F374" s="11" t="s">
        <v>602</v>
      </c>
      <c r="G374" s="11"/>
      <c r="H374" s="9">
        <v>3</v>
      </c>
      <c r="I374" s="9" t="s">
        <v>298</v>
      </c>
      <c r="J374" s="9">
        <v>10</v>
      </c>
      <c r="K374" s="9" t="s">
        <v>298</v>
      </c>
      <c r="L374" s="20" t="s">
        <v>681</v>
      </c>
      <c r="M374" s="43"/>
    </row>
    <row r="375" spans="1:13" s="17" customFormat="1" ht="45" x14ac:dyDescent="0.25">
      <c r="A375" s="8">
        <v>511</v>
      </c>
      <c r="B375" s="8" t="s">
        <v>15</v>
      </c>
      <c r="C375" s="8" t="s">
        <v>16</v>
      </c>
      <c r="D375" s="8">
        <v>21465</v>
      </c>
      <c r="E375" s="10" t="s">
        <v>743</v>
      </c>
      <c r="F375" s="10" t="s">
        <v>603</v>
      </c>
      <c r="G375" s="10" t="s">
        <v>744</v>
      </c>
      <c r="H375" s="14">
        <f>(H376/H377)*100</f>
        <v>100</v>
      </c>
      <c r="I375" s="8" t="s">
        <v>11</v>
      </c>
      <c r="J375" s="14">
        <f>(J376/J377)*100</f>
        <v>100</v>
      </c>
      <c r="K375" s="8" t="s">
        <v>11</v>
      </c>
      <c r="L375" s="22" t="s">
        <v>682</v>
      </c>
      <c r="M375" s="45">
        <f>(M376/M377)*100</f>
        <v>0</v>
      </c>
    </row>
    <row r="376" spans="1:13" s="18" customFormat="1" ht="45" x14ac:dyDescent="0.25">
      <c r="A376" s="9">
        <v>511</v>
      </c>
      <c r="B376" s="9" t="s">
        <v>15</v>
      </c>
      <c r="C376" s="9" t="s">
        <v>16</v>
      </c>
      <c r="D376" s="9">
        <v>21465</v>
      </c>
      <c r="E376" s="11" t="s">
        <v>603</v>
      </c>
      <c r="F376" s="11" t="s">
        <v>746</v>
      </c>
      <c r="G376" s="11"/>
      <c r="H376" s="9">
        <v>2</v>
      </c>
      <c r="I376" s="9" t="s">
        <v>292</v>
      </c>
      <c r="J376" s="9">
        <v>1</v>
      </c>
      <c r="K376" s="9" t="s">
        <v>292</v>
      </c>
      <c r="L376" s="20" t="s">
        <v>682</v>
      </c>
      <c r="M376" s="43">
        <v>0</v>
      </c>
    </row>
    <row r="377" spans="1:13" s="18" customFormat="1" ht="45" x14ac:dyDescent="0.25">
      <c r="A377" s="9">
        <v>511</v>
      </c>
      <c r="B377" s="9" t="s">
        <v>15</v>
      </c>
      <c r="C377" s="9" t="s">
        <v>16</v>
      </c>
      <c r="D377" s="9">
        <v>21465</v>
      </c>
      <c r="E377" s="11" t="s">
        <v>603</v>
      </c>
      <c r="F377" s="11" t="s">
        <v>745</v>
      </c>
      <c r="G377" s="11"/>
      <c r="H377" s="9">
        <v>2</v>
      </c>
      <c r="I377" s="9" t="s">
        <v>292</v>
      </c>
      <c r="J377" s="9">
        <v>1</v>
      </c>
      <c r="K377" s="9" t="s">
        <v>292</v>
      </c>
      <c r="L377" s="20" t="s">
        <v>682</v>
      </c>
      <c r="M377" s="43">
        <v>1</v>
      </c>
    </row>
    <row r="378" spans="1:13" s="17" customFormat="1" ht="45" x14ac:dyDescent="0.25">
      <c r="A378" s="8">
        <v>511</v>
      </c>
      <c r="B378" s="8" t="s">
        <v>15</v>
      </c>
      <c r="C378" s="8" t="s">
        <v>16</v>
      </c>
      <c r="D378" s="8">
        <v>21467</v>
      </c>
      <c r="E378" s="10" t="s">
        <v>747</v>
      </c>
      <c r="F378" s="10" t="s">
        <v>606</v>
      </c>
      <c r="G378" s="10" t="s">
        <v>604</v>
      </c>
      <c r="H378" s="14">
        <f>(H379/H380)*100</f>
        <v>100</v>
      </c>
      <c r="I378" s="8" t="s">
        <v>11</v>
      </c>
      <c r="J378" s="14">
        <f>(J379/J380)*100</f>
        <v>100</v>
      </c>
      <c r="K378" s="8" t="s">
        <v>11</v>
      </c>
      <c r="L378" s="22" t="s">
        <v>683</v>
      </c>
      <c r="M378" s="45">
        <f>(M379/M380)*100</f>
        <v>0</v>
      </c>
    </row>
    <row r="379" spans="1:13" s="18" customFormat="1" ht="45" x14ac:dyDescent="0.25">
      <c r="A379" s="9">
        <v>511</v>
      </c>
      <c r="B379" s="9" t="s">
        <v>15</v>
      </c>
      <c r="C379" s="9" t="s">
        <v>16</v>
      </c>
      <c r="D379" s="9">
        <v>21467</v>
      </c>
      <c r="E379" s="11" t="s">
        <v>606</v>
      </c>
      <c r="F379" s="11" t="s">
        <v>608</v>
      </c>
      <c r="G379" s="11"/>
      <c r="H379" s="9">
        <v>11</v>
      </c>
      <c r="I379" s="9" t="s">
        <v>297</v>
      </c>
      <c r="J379" s="9">
        <v>10</v>
      </c>
      <c r="K379" s="9" t="s">
        <v>297</v>
      </c>
      <c r="L379" s="20" t="s">
        <v>683</v>
      </c>
      <c r="M379" s="43">
        <v>0</v>
      </c>
    </row>
    <row r="380" spans="1:13" s="18" customFormat="1" ht="45" x14ac:dyDescent="0.25">
      <c r="A380" s="9">
        <v>511</v>
      </c>
      <c r="B380" s="9" t="s">
        <v>15</v>
      </c>
      <c r="C380" s="9" t="s">
        <v>16</v>
      </c>
      <c r="D380" s="9">
        <v>21467</v>
      </c>
      <c r="E380" s="11" t="s">
        <v>606</v>
      </c>
      <c r="F380" s="11" t="s">
        <v>607</v>
      </c>
      <c r="G380" s="11"/>
      <c r="H380" s="9">
        <v>11</v>
      </c>
      <c r="I380" s="9" t="s">
        <v>297</v>
      </c>
      <c r="J380" s="9">
        <v>10</v>
      </c>
      <c r="K380" s="9" t="s">
        <v>297</v>
      </c>
      <c r="L380" s="20" t="s">
        <v>683</v>
      </c>
      <c r="M380" s="43">
        <v>1</v>
      </c>
    </row>
    <row r="381" spans="1:13" s="17" customFormat="1" ht="45" x14ac:dyDescent="0.25">
      <c r="A381" s="8">
        <v>511</v>
      </c>
      <c r="B381" s="8" t="s">
        <v>15</v>
      </c>
      <c r="C381" s="8" t="s">
        <v>16</v>
      </c>
      <c r="D381" s="8">
        <v>22290</v>
      </c>
      <c r="E381" s="10" t="s">
        <v>605</v>
      </c>
      <c r="F381" s="10" t="s">
        <v>605</v>
      </c>
      <c r="G381" s="10" t="s">
        <v>609</v>
      </c>
      <c r="H381" s="14">
        <f>(H382/H383)*100</f>
        <v>100</v>
      </c>
      <c r="I381" s="8" t="s">
        <v>11</v>
      </c>
      <c r="J381" s="14">
        <f>(J382/J383)*100</f>
        <v>100</v>
      </c>
      <c r="K381" s="8" t="s">
        <v>11</v>
      </c>
      <c r="L381" s="22" t="s">
        <v>699</v>
      </c>
      <c r="M381" s="45">
        <f>(M382/M383)*100</f>
        <v>0</v>
      </c>
    </row>
    <row r="382" spans="1:13" s="18" customFormat="1" ht="45" x14ac:dyDescent="0.25">
      <c r="A382" s="9">
        <v>511</v>
      </c>
      <c r="B382" s="9" t="s">
        <v>15</v>
      </c>
      <c r="C382" s="9" t="s">
        <v>16</v>
      </c>
      <c r="D382" s="9">
        <v>22290</v>
      </c>
      <c r="E382" s="11" t="s">
        <v>605</v>
      </c>
      <c r="F382" s="11"/>
      <c r="G382" s="11"/>
      <c r="H382" s="9">
        <v>11</v>
      </c>
      <c r="I382" s="9" t="s">
        <v>433</v>
      </c>
      <c r="J382" s="9">
        <v>6</v>
      </c>
      <c r="K382" s="9" t="s">
        <v>433</v>
      </c>
      <c r="L382" s="20" t="s">
        <v>699</v>
      </c>
      <c r="M382" s="43">
        <v>0</v>
      </c>
    </row>
    <row r="383" spans="1:13" s="18" customFormat="1" ht="45" x14ac:dyDescent="0.25">
      <c r="A383" s="9">
        <v>511</v>
      </c>
      <c r="B383" s="9" t="s">
        <v>15</v>
      </c>
      <c r="C383" s="9" t="s">
        <v>16</v>
      </c>
      <c r="D383" s="9">
        <v>22290</v>
      </c>
      <c r="E383" s="11" t="s">
        <v>605</v>
      </c>
      <c r="F383" s="11"/>
      <c r="G383" s="11"/>
      <c r="H383" s="9">
        <v>11</v>
      </c>
      <c r="I383" s="9" t="s">
        <v>433</v>
      </c>
      <c r="J383" s="9">
        <v>6</v>
      </c>
      <c r="K383" s="9" t="s">
        <v>433</v>
      </c>
      <c r="L383" s="20" t="s">
        <v>699</v>
      </c>
      <c r="M383" s="43">
        <v>1</v>
      </c>
    </row>
    <row r="384" spans="1:13" s="17" customFormat="1" ht="56.25" x14ac:dyDescent="0.25">
      <c r="A384" s="8">
        <v>511</v>
      </c>
      <c r="B384" s="8" t="s">
        <v>8</v>
      </c>
      <c r="C384" s="8" t="s">
        <v>9</v>
      </c>
      <c r="D384" s="8">
        <v>21473</v>
      </c>
      <c r="E384" s="10" t="s">
        <v>612</v>
      </c>
      <c r="F384" s="10" t="s">
        <v>612</v>
      </c>
      <c r="G384" s="10" t="s">
        <v>748</v>
      </c>
      <c r="H384" s="14">
        <f>(H385/H386)*100</f>
        <v>100</v>
      </c>
      <c r="I384" s="8" t="s">
        <v>11</v>
      </c>
      <c r="J384" s="14">
        <f>(J385/J386)*100</f>
        <v>100</v>
      </c>
      <c r="K384" s="8" t="s">
        <v>11</v>
      </c>
      <c r="L384" s="22" t="s">
        <v>684</v>
      </c>
      <c r="M384" s="45">
        <v>-998</v>
      </c>
    </row>
    <row r="385" spans="1:13" s="18" customFormat="1" ht="56.25" x14ac:dyDescent="0.25">
      <c r="A385" s="9">
        <v>511</v>
      </c>
      <c r="B385" s="9" t="s">
        <v>8</v>
      </c>
      <c r="C385" s="9" t="s">
        <v>9</v>
      </c>
      <c r="D385" s="9">
        <v>21473</v>
      </c>
      <c r="E385" s="11" t="s">
        <v>612</v>
      </c>
      <c r="F385" s="11" t="s">
        <v>611</v>
      </c>
      <c r="G385" s="11"/>
      <c r="H385" s="9">
        <v>100</v>
      </c>
      <c r="I385" s="6" t="s">
        <v>302</v>
      </c>
      <c r="J385" s="33">
        <v>12</v>
      </c>
      <c r="K385" s="6" t="s">
        <v>302</v>
      </c>
      <c r="L385" s="20" t="s">
        <v>684</v>
      </c>
      <c r="M385" s="43"/>
    </row>
    <row r="386" spans="1:13" s="18" customFormat="1" ht="56.25" x14ac:dyDescent="0.25">
      <c r="A386" s="9">
        <v>511</v>
      </c>
      <c r="B386" s="9" t="s">
        <v>8</v>
      </c>
      <c r="C386" s="9" t="s">
        <v>9</v>
      </c>
      <c r="D386" s="9">
        <v>21473</v>
      </c>
      <c r="E386" s="11" t="s">
        <v>612</v>
      </c>
      <c r="F386" s="11" t="s">
        <v>610</v>
      </c>
      <c r="G386" s="11"/>
      <c r="H386" s="9">
        <v>100</v>
      </c>
      <c r="I386" s="6" t="s">
        <v>302</v>
      </c>
      <c r="J386" s="33">
        <v>12</v>
      </c>
      <c r="K386" s="6" t="s">
        <v>302</v>
      </c>
      <c r="L386" s="20" t="s">
        <v>684</v>
      </c>
      <c r="M386" s="43"/>
    </row>
    <row r="387" spans="1:13" s="17" customFormat="1" ht="45" x14ac:dyDescent="0.25">
      <c r="A387" s="8">
        <v>511</v>
      </c>
      <c r="B387" s="8" t="s">
        <v>15</v>
      </c>
      <c r="C387" s="8" t="s">
        <v>16</v>
      </c>
      <c r="D387" s="8">
        <v>21478</v>
      </c>
      <c r="E387" s="10" t="s">
        <v>613</v>
      </c>
      <c r="F387" s="10" t="s">
        <v>613</v>
      </c>
      <c r="G387" s="10" t="s">
        <v>614</v>
      </c>
      <c r="H387" s="14">
        <f>(H388/H389)*100</f>
        <v>100</v>
      </c>
      <c r="I387" s="12" t="s">
        <v>11</v>
      </c>
      <c r="J387" s="14">
        <f>(J388/J389)*100</f>
        <v>100</v>
      </c>
      <c r="K387" s="12" t="s">
        <v>11</v>
      </c>
      <c r="L387" s="22" t="s">
        <v>685</v>
      </c>
      <c r="M387" s="45">
        <f>(M388/M389)*100</f>
        <v>100</v>
      </c>
    </row>
    <row r="388" spans="1:13" s="18" customFormat="1" ht="45" x14ac:dyDescent="0.25">
      <c r="A388" s="9">
        <v>511</v>
      </c>
      <c r="B388" s="9" t="s">
        <v>15</v>
      </c>
      <c r="C388" s="9" t="s">
        <v>16</v>
      </c>
      <c r="D388" s="9">
        <v>21478</v>
      </c>
      <c r="E388" s="11" t="s">
        <v>613</v>
      </c>
      <c r="F388" s="11" t="s">
        <v>195</v>
      </c>
      <c r="G388" s="11"/>
      <c r="H388" s="9">
        <v>25</v>
      </c>
      <c r="I388" s="9" t="s">
        <v>306</v>
      </c>
      <c r="J388" s="9">
        <v>15</v>
      </c>
      <c r="K388" s="9" t="s">
        <v>306</v>
      </c>
      <c r="L388" s="20" t="s">
        <v>685</v>
      </c>
      <c r="M388" s="43">
        <v>12</v>
      </c>
    </row>
    <row r="389" spans="1:13" s="18" customFormat="1" ht="45" x14ac:dyDescent="0.25">
      <c r="A389" s="9">
        <v>511</v>
      </c>
      <c r="B389" s="9" t="s">
        <v>15</v>
      </c>
      <c r="C389" s="9" t="s">
        <v>16</v>
      </c>
      <c r="D389" s="9">
        <v>21478</v>
      </c>
      <c r="E389" s="11" t="s">
        <v>613</v>
      </c>
      <c r="F389" s="11" t="s">
        <v>196</v>
      </c>
      <c r="G389" s="11"/>
      <c r="H389" s="9">
        <v>25</v>
      </c>
      <c r="I389" s="9" t="s">
        <v>306</v>
      </c>
      <c r="J389" s="9">
        <v>15</v>
      </c>
      <c r="K389" s="9" t="s">
        <v>306</v>
      </c>
      <c r="L389" s="20" t="s">
        <v>685</v>
      </c>
      <c r="M389" s="43">
        <v>12</v>
      </c>
    </row>
    <row r="390" spans="1:13" s="17" customFormat="1" ht="45" x14ac:dyDescent="0.25">
      <c r="A390" s="8">
        <v>511</v>
      </c>
      <c r="B390" s="8" t="s">
        <v>15</v>
      </c>
      <c r="C390" s="8" t="s">
        <v>16</v>
      </c>
      <c r="D390" s="8">
        <v>21485</v>
      </c>
      <c r="E390" s="10" t="s">
        <v>615</v>
      </c>
      <c r="F390" s="10" t="s">
        <v>615</v>
      </c>
      <c r="G390" s="10" t="s">
        <v>616</v>
      </c>
      <c r="H390" s="14">
        <f>(H391/H392)*100</f>
        <v>100</v>
      </c>
      <c r="I390" s="8" t="s">
        <v>11</v>
      </c>
      <c r="J390" s="14">
        <f>(J391/J392)*100</f>
        <v>100</v>
      </c>
      <c r="K390" s="8" t="s">
        <v>11</v>
      </c>
      <c r="L390" s="22" t="s">
        <v>685</v>
      </c>
      <c r="M390" s="45">
        <f>(M391/M392)*100</f>
        <v>0</v>
      </c>
    </row>
    <row r="391" spans="1:13" s="18" customFormat="1" ht="45" x14ac:dyDescent="0.25">
      <c r="A391" s="9">
        <v>511</v>
      </c>
      <c r="B391" s="9" t="s">
        <v>15</v>
      </c>
      <c r="C391" s="9" t="s">
        <v>16</v>
      </c>
      <c r="D391" s="9">
        <v>21485</v>
      </c>
      <c r="E391" s="11" t="s">
        <v>615</v>
      </c>
      <c r="F391" s="11" t="s">
        <v>618</v>
      </c>
      <c r="G391" s="11"/>
      <c r="H391" s="9">
        <v>27</v>
      </c>
      <c r="I391" s="9" t="s">
        <v>305</v>
      </c>
      <c r="J391" s="9">
        <v>2</v>
      </c>
      <c r="K391" s="9" t="s">
        <v>305</v>
      </c>
      <c r="L391" s="20" t="s">
        <v>685</v>
      </c>
      <c r="M391" s="43">
        <v>0</v>
      </c>
    </row>
    <row r="392" spans="1:13" s="18" customFormat="1" ht="45" x14ac:dyDescent="0.25">
      <c r="A392" s="9">
        <v>511</v>
      </c>
      <c r="B392" s="9" t="s">
        <v>15</v>
      </c>
      <c r="C392" s="9" t="s">
        <v>16</v>
      </c>
      <c r="D392" s="9">
        <v>21485</v>
      </c>
      <c r="E392" s="11" t="s">
        <v>615</v>
      </c>
      <c r="F392" s="11" t="s">
        <v>617</v>
      </c>
      <c r="G392" s="11"/>
      <c r="H392" s="9">
        <v>27</v>
      </c>
      <c r="I392" s="9" t="s">
        <v>305</v>
      </c>
      <c r="J392" s="9">
        <v>2</v>
      </c>
      <c r="K392" s="9" t="s">
        <v>305</v>
      </c>
      <c r="L392" s="20" t="s">
        <v>685</v>
      </c>
      <c r="M392" s="43">
        <v>1</v>
      </c>
    </row>
    <row r="393" spans="1:13" s="17" customFormat="1" ht="56.25" x14ac:dyDescent="0.25">
      <c r="A393" s="8">
        <v>511</v>
      </c>
      <c r="B393" s="8" t="s">
        <v>15</v>
      </c>
      <c r="C393" s="8" t="s">
        <v>16</v>
      </c>
      <c r="D393" s="8">
        <v>22291</v>
      </c>
      <c r="E393" s="10" t="s">
        <v>619</v>
      </c>
      <c r="F393" s="10" t="s">
        <v>619</v>
      </c>
      <c r="G393" s="10" t="s">
        <v>620</v>
      </c>
      <c r="H393" s="14">
        <f>(H394/H395)*100</f>
        <v>83.333333333333343</v>
      </c>
      <c r="I393" s="8" t="s">
        <v>11</v>
      </c>
      <c r="J393" s="14">
        <f>(J394/J395)*100</f>
        <v>85.714285714285708</v>
      </c>
      <c r="K393" s="8" t="s">
        <v>11</v>
      </c>
      <c r="L393" s="22" t="s">
        <v>700</v>
      </c>
      <c r="M393" s="45">
        <f>(M394/M395)*100</f>
        <v>0</v>
      </c>
    </row>
    <row r="394" spans="1:13" s="18" customFormat="1" ht="56.25" x14ac:dyDescent="0.25">
      <c r="A394" s="9">
        <v>511</v>
      </c>
      <c r="B394" s="9" t="s">
        <v>15</v>
      </c>
      <c r="C394" s="9" t="s">
        <v>16</v>
      </c>
      <c r="D394" s="9">
        <v>22291</v>
      </c>
      <c r="E394" s="11" t="s">
        <v>619</v>
      </c>
      <c r="F394" s="11" t="s">
        <v>621</v>
      </c>
      <c r="G394" s="11"/>
      <c r="H394" s="9">
        <v>250</v>
      </c>
      <c r="I394" s="9" t="s">
        <v>305</v>
      </c>
      <c r="J394" s="9">
        <v>300</v>
      </c>
      <c r="K394" s="9" t="s">
        <v>305</v>
      </c>
      <c r="L394" s="20" t="s">
        <v>700</v>
      </c>
      <c r="M394" s="43">
        <v>0</v>
      </c>
    </row>
    <row r="395" spans="1:13" s="18" customFormat="1" ht="56.25" x14ac:dyDescent="0.25">
      <c r="A395" s="9">
        <v>511</v>
      </c>
      <c r="B395" s="9" t="s">
        <v>15</v>
      </c>
      <c r="C395" s="9" t="s">
        <v>16</v>
      </c>
      <c r="D395" s="9">
        <v>22291</v>
      </c>
      <c r="E395" s="11" t="s">
        <v>619</v>
      </c>
      <c r="F395" s="11" t="s">
        <v>622</v>
      </c>
      <c r="G395" s="11"/>
      <c r="H395" s="9">
        <v>300</v>
      </c>
      <c r="I395" s="9" t="s">
        <v>305</v>
      </c>
      <c r="J395" s="9">
        <v>350</v>
      </c>
      <c r="K395" s="9" t="s">
        <v>305</v>
      </c>
      <c r="L395" s="20" t="s">
        <v>700</v>
      </c>
      <c r="M395" s="43">
        <v>1</v>
      </c>
    </row>
    <row r="396" spans="1:13" s="17" customFormat="1" ht="78.75" x14ac:dyDescent="0.25">
      <c r="A396" s="8">
        <v>511</v>
      </c>
      <c r="B396" s="8" t="s">
        <v>8</v>
      </c>
      <c r="C396" s="8" t="s">
        <v>9</v>
      </c>
      <c r="D396" s="8">
        <v>21491</v>
      </c>
      <c r="E396" s="10" t="s">
        <v>197</v>
      </c>
      <c r="F396" s="10" t="s">
        <v>197</v>
      </c>
      <c r="G396" s="10" t="s">
        <v>623</v>
      </c>
      <c r="H396" s="14">
        <f>(H397/H398)*100</f>
        <v>100</v>
      </c>
      <c r="I396" s="8" t="s">
        <v>11</v>
      </c>
      <c r="J396" s="14">
        <f>(J397/J398)*100</f>
        <v>100</v>
      </c>
      <c r="K396" s="8" t="s">
        <v>11</v>
      </c>
      <c r="L396" s="22" t="s">
        <v>686</v>
      </c>
      <c r="M396" s="45">
        <v>-998</v>
      </c>
    </row>
    <row r="397" spans="1:13" s="18" customFormat="1" ht="45" x14ac:dyDescent="0.25">
      <c r="A397" s="9">
        <v>511</v>
      </c>
      <c r="B397" s="9" t="s">
        <v>8</v>
      </c>
      <c r="C397" s="9" t="s">
        <v>9</v>
      </c>
      <c r="D397" s="9">
        <v>21491</v>
      </c>
      <c r="E397" s="11" t="s">
        <v>197</v>
      </c>
      <c r="F397" s="11" t="s">
        <v>198</v>
      </c>
      <c r="G397" s="11"/>
      <c r="H397" s="9">
        <v>5</v>
      </c>
      <c r="I397" s="9" t="s">
        <v>298</v>
      </c>
      <c r="J397" s="9">
        <v>1</v>
      </c>
      <c r="K397" s="9" t="s">
        <v>298</v>
      </c>
      <c r="L397" s="20" t="s">
        <v>686</v>
      </c>
      <c r="M397" s="43"/>
    </row>
    <row r="398" spans="1:13" s="18" customFormat="1" ht="45" x14ac:dyDescent="0.25">
      <c r="A398" s="9">
        <v>511</v>
      </c>
      <c r="B398" s="9" t="s">
        <v>8</v>
      </c>
      <c r="C398" s="9" t="s">
        <v>9</v>
      </c>
      <c r="D398" s="9">
        <v>21491</v>
      </c>
      <c r="E398" s="11" t="s">
        <v>197</v>
      </c>
      <c r="F398" s="11" t="s">
        <v>199</v>
      </c>
      <c r="G398" s="11"/>
      <c r="H398" s="9">
        <v>5</v>
      </c>
      <c r="I398" s="9" t="s">
        <v>298</v>
      </c>
      <c r="J398" s="9">
        <v>1</v>
      </c>
      <c r="K398" s="9" t="s">
        <v>298</v>
      </c>
      <c r="L398" s="20" t="s">
        <v>686</v>
      </c>
      <c r="M398" s="43"/>
    </row>
    <row r="399" spans="1:13" s="17" customFormat="1" ht="45" x14ac:dyDescent="0.25">
      <c r="A399" s="8">
        <v>511</v>
      </c>
      <c r="B399" s="8" t="s">
        <v>15</v>
      </c>
      <c r="C399" s="8" t="s">
        <v>16</v>
      </c>
      <c r="D399" s="8">
        <v>21496</v>
      </c>
      <c r="E399" s="10" t="s">
        <v>624</v>
      </c>
      <c r="F399" s="10" t="s">
        <v>624</v>
      </c>
      <c r="G399" s="10" t="s">
        <v>625</v>
      </c>
      <c r="H399" s="14">
        <f>(H400/H401)*100</f>
        <v>100</v>
      </c>
      <c r="I399" s="8" t="s">
        <v>11</v>
      </c>
      <c r="J399" s="14">
        <f>(J400/J401)*100</f>
        <v>100</v>
      </c>
      <c r="K399" s="8" t="s">
        <v>11</v>
      </c>
      <c r="L399" s="22" t="s">
        <v>687</v>
      </c>
      <c r="M399" s="45">
        <f>(M400/M401)*100</f>
        <v>0</v>
      </c>
    </row>
    <row r="400" spans="1:13" s="18" customFormat="1" ht="45" x14ac:dyDescent="0.25">
      <c r="A400" s="9">
        <v>511</v>
      </c>
      <c r="B400" s="9" t="s">
        <v>15</v>
      </c>
      <c r="C400" s="9" t="s">
        <v>16</v>
      </c>
      <c r="D400" s="9">
        <v>21496</v>
      </c>
      <c r="E400" s="11" t="s">
        <v>624</v>
      </c>
      <c r="F400" s="11" t="s">
        <v>751</v>
      </c>
      <c r="G400" s="11"/>
      <c r="H400" s="9">
        <v>5</v>
      </c>
      <c r="I400" s="9" t="s">
        <v>298</v>
      </c>
      <c r="J400" s="9">
        <v>1</v>
      </c>
      <c r="K400" s="9" t="s">
        <v>298</v>
      </c>
      <c r="L400" s="20" t="s">
        <v>687</v>
      </c>
      <c r="M400" s="43">
        <v>0</v>
      </c>
    </row>
    <row r="401" spans="1:13" s="18" customFormat="1" ht="45" x14ac:dyDescent="0.25">
      <c r="A401" s="9">
        <v>511</v>
      </c>
      <c r="B401" s="9" t="s">
        <v>15</v>
      </c>
      <c r="C401" s="9" t="s">
        <v>16</v>
      </c>
      <c r="D401" s="9">
        <v>21496</v>
      </c>
      <c r="E401" s="11" t="s">
        <v>624</v>
      </c>
      <c r="F401" s="11" t="s">
        <v>752</v>
      </c>
      <c r="G401" s="11"/>
      <c r="H401" s="9">
        <v>5</v>
      </c>
      <c r="I401" s="9" t="s">
        <v>298</v>
      </c>
      <c r="J401" s="9">
        <v>1</v>
      </c>
      <c r="K401" s="9" t="s">
        <v>298</v>
      </c>
      <c r="L401" s="20" t="s">
        <v>687</v>
      </c>
      <c r="M401" s="43">
        <v>1</v>
      </c>
    </row>
    <row r="402" spans="1:13" s="17" customFormat="1" ht="56.25" x14ac:dyDescent="0.25">
      <c r="A402" s="8">
        <v>511</v>
      </c>
      <c r="B402" s="8" t="s">
        <v>15</v>
      </c>
      <c r="C402" s="8" t="s">
        <v>16</v>
      </c>
      <c r="D402" s="8">
        <v>21501</v>
      </c>
      <c r="E402" s="10" t="s">
        <v>626</v>
      </c>
      <c r="F402" s="10" t="s">
        <v>626</v>
      </c>
      <c r="G402" s="10" t="s">
        <v>627</v>
      </c>
      <c r="H402" s="14">
        <f>(H403/H404)*100</f>
        <v>100</v>
      </c>
      <c r="I402" s="8" t="s">
        <v>11</v>
      </c>
      <c r="J402" s="14">
        <f>(J403/J404)*100</f>
        <v>100</v>
      </c>
      <c r="K402" s="8" t="s">
        <v>11</v>
      </c>
      <c r="L402" s="22" t="s">
        <v>688</v>
      </c>
      <c r="M402" s="45">
        <f>(M403/M404)*100</f>
        <v>0</v>
      </c>
    </row>
    <row r="403" spans="1:13" s="18" customFormat="1" ht="45" x14ac:dyDescent="0.25">
      <c r="A403" s="9">
        <v>511</v>
      </c>
      <c r="B403" s="9" t="s">
        <v>15</v>
      </c>
      <c r="C403" s="9" t="s">
        <v>16</v>
      </c>
      <c r="D403" s="9">
        <v>21501</v>
      </c>
      <c r="E403" s="11" t="s">
        <v>626</v>
      </c>
      <c r="F403" s="11" t="s">
        <v>628</v>
      </c>
      <c r="G403" s="11"/>
      <c r="H403" s="9">
        <v>5</v>
      </c>
      <c r="I403" s="9" t="s">
        <v>285</v>
      </c>
      <c r="J403" s="9">
        <v>1</v>
      </c>
      <c r="K403" s="9" t="s">
        <v>285</v>
      </c>
      <c r="L403" s="20" t="s">
        <v>688</v>
      </c>
      <c r="M403" s="43">
        <v>0</v>
      </c>
    </row>
    <row r="404" spans="1:13" s="18" customFormat="1" ht="45" x14ac:dyDescent="0.25">
      <c r="A404" s="9">
        <v>511</v>
      </c>
      <c r="B404" s="9" t="s">
        <v>15</v>
      </c>
      <c r="C404" s="9" t="s">
        <v>16</v>
      </c>
      <c r="D404" s="9">
        <v>21501</v>
      </c>
      <c r="E404" s="11" t="s">
        <v>626</v>
      </c>
      <c r="F404" s="11" t="s">
        <v>629</v>
      </c>
      <c r="G404" s="11"/>
      <c r="H404" s="9">
        <v>5</v>
      </c>
      <c r="I404" s="9" t="s">
        <v>285</v>
      </c>
      <c r="J404" s="9">
        <v>1</v>
      </c>
      <c r="K404" s="9" t="s">
        <v>285</v>
      </c>
      <c r="L404" s="20" t="s">
        <v>688</v>
      </c>
      <c r="M404" s="43">
        <v>1</v>
      </c>
    </row>
    <row r="405" spans="1:13" s="17" customFormat="1" ht="45" x14ac:dyDescent="0.25">
      <c r="A405" s="8">
        <v>511</v>
      </c>
      <c r="B405" s="8" t="s">
        <v>15</v>
      </c>
      <c r="C405" s="8" t="s">
        <v>16</v>
      </c>
      <c r="D405" s="8">
        <v>22292</v>
      </c>
      <c r="E405" s="10" t="s">
        <v>630</v>
      </c>
      <c r="F405" s="10" t="s">
        <v>630</v>
      </c>
      <c r="G405" s="10" t="s">
        <v>631</v>
      </c>
      <c r="H405" s="14">
        <f>(H406/H407)*100</f>
        <v>100</v>
      </c>
      <c r="I405" s="8" t="s">
        <v>11</v>
      </c>
      <c r="J405" s="14">
        <f>(J406/J407)*100</f>
        <v>100</v>
      </c>
      <c r="K405" s="8" t="s">
        <v>11</v>
      </c>
      <c r="L405" s="22" t="s">
        <v>701</v>
      </c>
      <c r="M405" s="45">
        <f>(M406/M407)*100</f>
        <v>0</v>
      </c>
    </row>
    <row r="406" spans="1:13" s="18" customFormat="1" ht="45" x14ac:dyDescent="0.25">
      <c r="A406" s="9">
        <v>511</v>
      </c>
      <c r="B406" s="9" t="s">
        <v>15</v>
      </c>
      <c r="C406" s="9" t="s">
        <v>16</v>
      </c>
      <c r="D406" s="9">
        <v>22292</v>
      </c>
      <c r="E406" s="11" t="s">
        <v>630</v>
      </c>
      <c r="F406" s="11" t="s">
        <v>632</v>
      </c>
      <c r="G406" s="11"/>
      <c r="H406" s="9">
        <v>5</v>
      </c>
      <c r="I406" s="9" t="s">
        <v>634</v>
      </c>
      <c r="J406" s="9">
        <v>1</v>
      </c>
      <c r="K406" s="9" t="s">
        <v>634</v>
      </c>
      <c r="L406" s="20" t="s">
        <v>701</v>
      </c>
      <c r="M406" s="43">
        <v>0</v>
      </c>
    </row>
    <row r="407" spans="1:13" s="18" customFormat="1" ht="45" x14ac:dyDescent="0.25">
      <c r="A407" s="9">
        <v>511</v>
      </c>
      <c r="B407" s="9" t="s">
        <v>15</v>
      </c>
      <c r="C407" s="9" t="s">
        <v>16</v>
      </c>
      <c r="D407" s="9">
        <v>22292</v>
      </c>
      <c r="E407" s="11" t="s">
        <v>630</v>
      </c>
      <c r="F407" s="11" t="s">
        <v>633</v>
      </c>
      <c r="G407" s="11"/>
      <c r="H407" s="9">
        <v>5</v>
      </c>
      <c r="I407" s="9" t="s">
        <v>634</v>
      </c>
      <c r="J407" s="9">
        <v>1</v>
      </c>
      <c r="K407" s="9" t="s">
        <v>634</v>
      </c>
      <c r="L407" s="20" t="s">
        <v>701</v>
      </c>
      <c r="M407" s="43">
        <v>1</v>
      </c>
    </row>
    <row r="408" spans="1:13" s="17" customFormat="1" ht="90" x14ac:dyDescent="0.25">
      <c r="A408" s="8">
        <v>511</v>
      </c>
      <c r="B408" s="8" t="s">
        <v>8</v>
      </c>
      <c r="C408" s="8" t="s">
        <v>9</v>
      </c>
      <c r="D408" s="8">
        <v>21505</v>
      </c>
      <c r="E408" s="10" t="s">
        <v>636</v>
      </c>
      <c r="F408" s="10" t="s">
        <v>636</v>
      </c>
      <c r="G408" s="10" t="s">
        <v>635</v>
      </c>
      <c r="H408" s="14">
        <f>(H409/H410)*100</f>
        <v>100</v>
      </c>
      <c r="I408" s="8" t="s">
        <v>11</v>
      </c>
      <c r="J408" s="14">
        <f>(J409/J410)*100</f>
        <v>100</v>
      </c>
      <c r="K408" s="8" t="s">
        <v>11</v>
      </c>
      <c r="L408" s="22" t="s">
        <v>688</v>
      </c>
      <c r="M408" s="45">
        <v>-998</v>
      </c>
    </row>
    <row r="409" spans="1:13" s="18" customFormat="1" ht="33.75" x14ac:dyDescent="0.25">
      <c r="A409" s="9">
        <v>511</v>
      </c>
      <c r="B409" s="9" t="s">
        <v>8</v>
      </c>
      <c r="C409" s="9" t="s">
        <v>9</v>
      </c>
      <c r="D409" s="9">
        <v>21505</v>
      </c>
      <c r="E409" s="11" t="s">
        <v>636</v>
      </c>
      <c r="F409" s="11" t="s">
        <v>637</v>
      </c>
      <c r="G409" s="11"/>
      <c r="H409" s="9">
        <v>1</v>
      </c>
      <c r="I409" s="9" t="s">
        <v>298</v>
      </c>
      <c r="J409" s="9">
        <v>1</v>
      </c>
      <c r="K409" s="9" t="s">
        <v>298</v>
      </c>
      <c r="L409" s="20" t="s">
        <v>688</v>
      </c>
      <c r="M409" s="43"/>
    </row>
    <row r="410" spans="1:13" s="18" customFormat="1" ht="33.75" x14ac:dyDescent="0.25">
      <c r="A410" s="9">
        <v>511</v>
      </c>
      <c r="B410" s="9" t="s">
        <v>8</v>
      </c>
      <c r="C410" s="9" t="s">
        <v>9</v>
      </c>
      <c r="D410" s="9">
        <v>21505</v>
      </c>
      <c r="E410" s="11" t="s">
        <v>636</v>
      </c>
      <c r="F410" s="11" t="s">
        <v>638</v>
      </c>
      <c r="G410" s="11"/>
      <c r="H410" s="9">
        <v>1</v>
      </c>
      <c r="I410" s="9" t="s">
        <v>298</v>
      </c>
      <c r="J410" s="9">
        <v>1</v>
      </c>
      <c r="K410" s="9" t="s">
        <v>298</v>
      </c>
      <c r="L410" s="20" t="s">
        <v>688</v>
      </c>
      <c r="M410" s="43"/>
    </row>
    <row r="411" spans="1:13" s="17" customFormat="1" ht="45" x14ac:dyDescent="0.25">
      <c r="A411" s="8">
        <v>511</v>
      </c>
      <c r="B411" s="8" t="s">
        <v>15</v>
      </c>
      <c r="C411" s="8" t="s">
        <v>16</v>
      </c>
      <c r="D411" s="8">
        <v>21510</v>
      </c>
      <c r="E411" s="10" t="s">
        <v>639</v>
      </c>
      <c r="F411" s="10" t="s">
        <v>639</v>
      </c>
      <c r="G411" s="10" t="s">
        <v>640</v>
      </c>
      <c r="H411" s="14">
        <f>(H412/H413)*100</f>
        <v>100</v>
      </c>
      <c r="I411" s="8" t="s">
        <v>11</v>
      </c>
      <c r="J411" s="14">
        <f>(J412/J413)*100</f>
        <v>100</v>
      </c>
      <c r="K411" s="8" t="s">
        <v>11</v>
      </c>
      <c r="L411" s="22" t="s">
        <v>687</v>
      </c>
      <c r="M411" s="45">
        <f>(M412/M413)*100</f>
        <v>0</v>
      </c>
    </row>
    <row r="412" spans="1:13" s="18" customFormat="1" ht="45" x14ac:dyDescent="0.25">
      <c r="A412" s="9">
        <v>511</v>
      </c>
      <c r="B412" s="9" t="s">
        <v>15</v>
      </c>
      <c r="C412" s="9" t="s">
        <v>16</v>
      </c>
      <c r="D412" s="9">
        <v>21510</v>
      </c>
      <c r="E412" s="11" t="s">
        <v>639</v>
      </c>
      <c r="F412" s="11" t="s">
        <v>641</v>
      </c>
      <c r="G412" s="11"/>
      <c r="H412" s="9">
        <v>1</v>
      </c>
      <c r="I412" s="9" t="s">
        <v>298</v>
      </c>
      <c r="J412" s="9">
        <v>1</v>
      </c>
      <c r="K412" s="9" t="s">
        <v>298</v>
      </c>
      <c r="L412" s="20" t="s">
        <v>687</v>
      </c>
      <c r="M412" s="43">
        <v>0</v>
      </c>
    </row>
    <row r="413" spans="1:13" s="18" customFormat="1" ht="45" x14ac:dyDescent="0.25">
      <c r="A413" s="9">
        <v>511</v>
      </c>
      <c r="B413" s="9" t="s">
        <v>15</v>
      </c>
      <c r="C413" s="9" t="s">
        <v>16</v>
      </c>
      <c r="D413" s="9">
        <v>21510</v>
      </c>
      <c r="E413" s="11" t="s">
        <v>639</v>
      </c>
      <c r="F413" s="11" t="s">
        <v>642</v>
      </c>
      <c r="G413" s="11"/>
      <c r="H413" s="9">
        <v>1</v>
      </c>
      <c r="I413" s="9" t="s">
        <v>298</v>
      </c>
      <c r="J413" s="9">
        <v>1</v>
      </c>
      <c r="K413" s="9" t="s">
        <v>298</v>
      </c>
      <c r="L413" s="20" t="s">
        <v>687</v>
      </c>
      <c r="M413" s="43">
        <v>1</v>
      </c>
    </row>
    <row r="414" spans="1:13" s="17" customFormat="1" ht="78.75" x14ac:dyDescent="0.25">
      <c r="A414" s="8">
        <v>511</v>
      </c>
      <c r="B414" s="8" t="s">
        <v>15</v>
      </c>
      <c r="C414" s="8" t="s">
        <v>16</v>
      </c>
      <c r="D414" s="8">
        <v>21514</v>
      </c>
      <c r="E414" s="10" t="s">
        <v>643</v>
      </c>
      <c r="F414" s="10" t="s">
        <v>643</v>
      </c>
      <c r="G414" s="10" t="s">
        <v>644</v>
      </c>
      <c r="H414" s="14">
        <f>(H415/H416)*100</f>
        <v>100</v>
      </c>
      <c r="I414" s="8" t="s">
        <v>11</v>
      </c>
      <c r="J414" s="14">
        <f>(J415/J416)*100</f>
        <v>100</v>
      </c>
      <c r="K414" s="8" t="s">
        <v>11</v>
      </c>
      <c r="L414" s="22" t="s">
        <v>689</v>
      </c>
      <c r="M414" s="45">
        <f>(M415/M416)*100</f>
        <v>0</v>
      </c>
    </row>
    <row r="415" spans="1:13" s="18" customFormat="1" ht="45" x14ac:dyDescent="0.25">
      <c r="A415" s="9">
        <v>511</v>
      </c>
      <c r="B415" s="9" t="s">
        <v>15</v>
      </c>
      <c r="C415" s="9" t="s">
        <v>16</v>
      </c>
      <c r="D415" s="9">
        <v>21514</v>
      </c>
      <c r="E415" s="11" t="s">
        <v>643</v>
      </c>
      <c r="F415" s="11" t="s">
        <v>645</v>
      </c>
      <c r="G415" s="11"/>
      <c r="H415" s="9">
        <v>1</v>
      </c>
      <c r="I415" s="9" t="s">
        <v>285</v>
      </c>
      <c r="J415" s="9">
        <v>1</v>
      </c>
      <c r="K415" s="9" t="s">
        <v>285</v>
      </c>
      <c r="L415" s="20" t="s">
        <v>688</v>
      </c>
      <c r="M415" s="43">
        <v>0</v>
      </c>
    </row>
    <row r="416" spans="1:13" s="18" customFormat="1" ht="45" x14ac:dyDescent="0.25">
      <c r="A416" s="9">
        <v>511</v>
      </c>
      <c r="B416" s="9" t="s">
        <v>15</v>
      </c>
      <c r="C416" s="9" t="s">
        <v>16</v>
      </c>
      <c r="D416" s="9">
        <v>21514</v>
      </c>
      <c r="E416" s="11" t="s">
        <v>643</v>
      </c>
      <c r="F416" s="11" t="s">
        <v>646</v>
      </c>
      <c r="G416" s="11"/>
      <c r="H416" s="9">
        <v>1</v>
      </c>
      <c r="I416" s="9" t="s">
        <v>285</v>
      </c>
      <c r="J416" s="9">
        <v>1</v>
      </c>
      <c r="K416" s="9" t="s">
        <v>285</v>
      </c>
      <c r="L416" s="20" t="s">
        <v>687</v>
      </c>
      <c r="M416" s="43">
        <v>1</v>
      </c>
    </row>
    <row r="417" spans="1:13" s="17" customFormat="1" ht="78.75" x14ac:dyDescent="0.25">
      <c r="A417" s="8">
        <v>511</v>
      </c>
      <c r="B417" s="8" t="s">
        <v>15</v>
      </c>
      <c r="C417" s="8" t="s">
        <v>16</v>
      </c>
      <c r="D417" s="8">
        <v>22293</v>
      </c>
      <c r="E417" s="10" t="s">
        <v>647</v>
      </c>
      <c r="F417" s="10" t="s">
        <v>647</v>
      </c>
      <c r="G417" s="10" t="s">
        <v>648</v>
      </c>
      <c r="H417" s="14">
        <f>(H418/H419)*100</f>
        <v>100</v>
      </c>
      <c r="I417" s="8" t="s">
        <v>11</v>
      </c>
      <c r="J417" s="14">
        <f>(J418/J419)*100</f>
        <v>100</v>
      </c>
      <c r="K417" s="8" t="s">
        <v>11</v>
      </c>
      <c r="L417" s="22" t="s">
        <v>702</v>
      </c>
      <c r="M417" s="45">
        <f>(M418/M419)*100</f>
        <v>0</v>
      </c>
    </row>
    <row r="418" spans="1:13" s="18" customFormat="1" ht="45" x14ac:dyDescent="0.25">
      <c r="A418" s="9">
        <v>511</v>
      </c>
      <c r="B418" s="9" t="s">
        <v>15</v>
      </c>
      <c r="C418" s="9" t="s">
        <v>16</v>
      </c>
      <c r="D418" s="9">
        <v>22293</v>
      </c>
      <c r="E418" s="11" t="s">
        <v>647</v>
      </c>
      <c r="F418" s="11" t="s">
        <v>649</v>
      </c>
      <c r="G418" s="11"/>
      <c r="H418" s="9">
        <v>1</v>
      </c>
      <c r="I418" s="9" t="s">
        <v>634</v>
      </c>
      <c r="J418" s="9">
        <v>1</v>
      </c>
      <c r="K418" s="9" t="s">
        <v>634</v>
      </c>
      <c r="L418" s="20" t="s">
        <v>701</v>
      </c>
      <c r="M418" s="43">
        <v>0</v>
      </c>
    </row>
    <row r="419" spans="1:13" s="18" customFormat="1" ht="45" x14ac:dyDescent="0.25">
      <c r="A419" s="9">
        <v>511</v>
      </c>
      <c r="B419" s="9" t="s">
        <v>15</v>
      </c>
      <c r="C419" s="9" t="s">
        <v>16</v>
      </c>
      <c r="D419" s="9">
        <v>22293</v>
      </c>
      <c r="E419" s="11" t="s">
        <v>647</v>
      </c>
      <c r="F419" s="11" t="s">
        <v>650</v>
      </c>
      <c r="G419" s="11"/>
      <c r="H419" s="9">
        <v>1</v>
      </c>
      <c r="I419" s="9" t="s">
        <v>634</v>
      </c>
      <c r="J419" s="9">
        <v>1</v>
      </c>
      <c r="K419" s="9" t="s">
        <v>634</v>
      </c>
      <c r="L419" s="20" t="s">
        <v>688</v>
      </c>
      <c r="M419" s="43">
        <v>1</v>
      </c>
    </row>
    <row r="420" spans="1:13" s="17" customFormat="1" ht="101.25" x14ac:dyDescent="0.25">
      <c r="A420" s="8">
        <v>511</v>
      </c>
      <c r="B420" s="8" t="s">
        <v>8</v>
      </c>
      <c r="C420" s="8" t="s">
        <v>9</v>
      </c>
      <c r="D420" s="8">
        <v>21519</v>
      </c>
      <c r="E420" s="10" t="s">
        <v>651</v>
      </c>
      <c r="F420" s="10" t="s">
        <v>651</v>
      </c>
      <c r="G420" s="10" t="s">
        <v>652</v>
      </c>
      <c r="H420" s="14">
        <f>(H421/H422)*100</f>
        <v>100</v>
      </c>
      <c r="I420" s="8" t="s">
        <v>11</v>
      </c>
      <c r="J420" s="14">
        <f>(J421/J422)*100</f>
        <v>100</v>
      </c>
      <c r="K420" s="8" t="s">
        <v>11</v>
      </c>
      <c r="L420" s="22" t="s">
        <v>690</v>
      </c>
      <c r="M420" s="45">
        <v>-998</v>
      </c>
    </row>
    <row r="421" spans="1:13" s="18" customFormat="1" ht="45" x14ac:dyDescent="0.25">
      <c r="A421" s="9">
        <v>511</v>
      </c>
      <c r="B421" s="9" t="s">
        <v>8</v>
      </c>
      <c r="C421" s="9" t="s">
        <v>9</v>
      </c>
      <c r="D421" s="9">
        <v>21519</v>
      </c>
      <c r="E421" s="11" t="s">
        <v>651</v>
      </c>
      <c r="F421" s="11" t="s">
        <v>201</v>
      </c>
      <c r="G421" s="11"/>
      <c r="H421" s="9">
        <v>5</v>
      </c>
      <c r="I421" s="9" t="s">
        <v>303</v>
      </c>
      <c r="J421" s="9">
        <v>1</v>
      </c>
      <c r="K421" s="9" t="s">
        <v>303</v>
      </c>
      <c r="L421" s="20" t="s">
        <v>690</v>
      </c>
      <c r="M421" s="43"/>
    </row>
    <row r="422" spans="1:13" s="18" customFormat="1" ht="45" x14ac:dyDescent="0.25">
      <c r="A422" s="9">
        <v>511</v>
      </c>
      <c r="B422" s="9" t="s">
        <v>8</v>
      </c>
      <c r="C422" s="9" t="s">
        <v>9</v>
      </c>
      <c r="D422" s="9">
        <v>21519</v>
      </c>
      <c r="E422" s="11" t="s">
        <v>651</v>
      </c>
      <c r="F422" s="11" t="s">
        <v>653</v>
      </c>
      <c r="G422" s="11"/>
      <c r="H422" s="9">
        <v>5</v>
      </c>
      <c r="I422" s="9" t="s">
        <v>303</v>
      </c>
      <c r="J422" s="9">
        <v>1</v>
      </c>
      <c r="K422" s="9" t="s">
        <v>303</v>
      </c>
      <c r="L422" s="20" t="s">
        <v>690</v>
      </c>
      <c r="M422" s="43"/>
    </row>
    <row r="423" spans="1:13" s="17" customFormat="1" ht="45" x14ac:dyDescent="0.25">
      <c r="A423" s="8">
        <v>511</v>
      </c>
      <c r="B423" s="8" t="s">
        <v>15</v>
      </c>
      <c r="C423" s="8" t="s">
        <v>16</v>
      </c>
      <c r="D423" s="8">
        <v>21522</v>
      </c>
      <c r="E423" s="10" t="s">
        <v>654</v>
      </c>
      <c r="F423" s="10" t="s">
        <v>654</v>
      </c>
      <c r="G423" s="10" t="s">
        <v>655</v>
      </c>
      <c r="H423" s="14">
        <f>(H424/H425)*100</f>
        <v>100</v>
      </c>
      <c r="I423" s="8" t="s">
        <v>11</v>
      </c>
      <c r="J423" s="14">
        <f>(J424/J425)*100</f>
        <v>100</v>
      </c>
      <c r="K423" s="8" t="s">
        <v>11</v>
      </c>
      <c r="L423" s="22" t="s">
        <v>691</v>
      </c>
      <c r="M423" s="45">
        <v>0</v>
      </c>
    </row>
    <row r="424" spans="1:13" s="18" customFormat="1" ht="45" x14ac:dyDescent="0.25">
      <c r="A424" s="9">
        <v>511</v>
      </c>
      <c r="B424" s="9" t="s">
        <v>15</v>
      </c>
      <c r="C424" s="9" t="s">
        <v>16</v>
      </c>
      <c r="D424" s="9">
        <v>21522</v>
      </c>
      <c r="E424" s="11" t="s">
        <v>654</v>
      </c>
      <c r="F424" s="11" t="s">
        <v>656</v>
      </c>
      <c r="G424" s="11"/>
      <c r="H424" s="9">
        <v>5</v>
      </c>
      <c r="I424" s="9" t="s">
        <v>297</v>
      </c>
      <c r="J424" s="9">
        <v>1</v>
      </c>
      <c r="K424" s="9" t="s">
        <v>297</v>
      </c>
      <c r="L424" s="20" t="s">
        <v>691</v>
      </c>
      <c r="M424" s="43"/>
    </row>
    <row r="425" spans="1:13" s="18" customFormat="1" ht="45" x14ac:dyDescent="0.25">
      <c r="A425" s="9">
        <v>511</v>
      </c>
      <c r="B425" s="9" t="s">
        <v>15</v>
      </c>
      <c r="C425" s="9" t="s">
        <v>16</v>
      </c>
      <c r="D425" s="9">
        <v>21522</v>
      </c>
      <c r="E425" s="11" t="s">
        <v>654</v>
      </c>
      <c r="F425" s="11" t="s">
        <v>657</v>
      </c>
      <c r="G425" s="11"/>
      <c r="H425" s="9">
        <v>5</v>
      </c>
      <c r="I425" s="9" t="s">
        <v>297</v>
      </c>
      <c r="J425" s="9">
        <v>1</v>
      </c>
      <c r="K425" s="9" t="s">
        <v>297</v>
      </c>
      <c r="L425" s="20" t="s">
        <v>691</v>
      </c>
      <c r="M425" s="43"/>
    </row>
    <row r="426" spans="1:13" s="17" customFormat="1" ht="56.25" x14ac:dyDescent="0.25">
      <c r="A426" s="8">
        <v>511</v>
      </c>
      <c r="B426" s="8" t="s">
        <v>15</v>
      </c>
      <c r="C426" s="8" t="s">
        <v>16</v>
      </c>
      <c r="D426" s="8">
        <v>21525</v>
      </c>
      <c r="E426" s="10" t="s">
        <v>658</v>
      </c>
      <c r="F426" s="10" t="s">
        <v>658</v>
      </c>
      <c r="G426" s="10" t="s">
        <v>659</v>
      </c>
      <c r="H426" s="14">
        <f>(H427/H428)*100</f>
        <v>100</v>
      </c>
      <c r="I426" s="8" t="s">
        <v>11</v>
      </c>
      <c r="J426" s="14">
        <f>(J427/J428)*100</f>
        <v>100</v>
      </c>
      <c r="K426" s="8" t="s">
        <v>11</v>
      </c>
      <c r="L426" s="22" t="s">
        <v>692</v>
      </c>
      <c r="M426" s="45">
        <v>0</v>
      </c>
    </row>
    <row r="427" spans="1:13" s="18" customFormat="1" ht="45" x14ac:dyDescent="0.25">
      <c r="A427" s="9">
        <v>511</v>
      </c>
      <c r="B427" s="9" t="s">
        <v>15</v>
      </c>
      <c r="C427" s="9" t="s">
        <v>16</v>
      </c>
      <c r="D427" s="9">
        <v>21525</v>
      </c>
      <c r="E427" s="11" t="s">
        <v>658</v>
      </c>
      <c r="F427" s="11" t="s">
        <v>660</v>
      </c>
      <c r="G427" s="11"/>
      <c r="H427" s="9">
        <v>5</v>
      </c>
      <c r="I427" s="9" t="s">
        <v>285</v>
      </c>
      <c r="J427" s="9">
        <v>1</v>
      </c>
      <c r="K427" s="9" t="s">
        <v>285</v>
      </c>
      <c r="L427" s="20" t="s">
        <v>692</v>
      </c>
      <c r="M427" s="43"/>
    </row>
    <row r="428" spans="1:13" s="18" customFormat="1" ht="45" x14ac:dyDescent="0.25">
      <c r="A428" s="9">
        <v>511</v>
      </c>
      <c r="B428" s="9" t="s">
        <v>15</v>
      </c>
      <c r="C428" s="9" t="s">
        <v>16</v>
      </c>
      <c r="D428" s="9">
        <v>21525</v>
      </c>
      <c r="E428" s="11" t="s">
        <v>658</v>
      </c>
      <c r="F428" s="11" t="s">
        <v>661</v>
      </c>
      <c r="G428" s="11"/>
      <c r="H428" s="9">
        <v>5</v>
      </c>
      <c r="I428" s="9" t="s">
        <v>285</v>
      </c>
      <c r="J428" s="9">
        <v>1</v>
      </c>
      <c r="K428" s="9" t="s">
        <v>285</v>
      </c>
      <c r="L428" s="20" t="s">
        <v>692</v>
      </c>
      <c r="M428" s="43"/>
    </row>
    <row r="429" spans="1:13" s="17" customFormat="1" ht="90" x14ac:dyDescent="0.25">
      <c r="A429" s="8">
        <v>511</v>
      </c>
      <c r="B429" s="8" t="s">
        <v>15</v>
      </c>
      <c r="C429" s="8" t="s">
        <v>16</v>
      </c>
      <c r="D429" s="8">
        <v>22294</v>
      </c>
      <c r="E429" s="10" t="s">
        <v>662</v>
      </c>
      <c r="F429" s="10" t="s">
        <v>662</v>
      </c>
      <c r="G429" s="10" t="s">
        <v>663</v>
      </c>
      <c r="H429" s="14">
        <f>(H430/H431)*100</f>
        <v>100</v>
      </c>
      <c r="I429" s="8" t="s">
        <v>11</v>
      </c>
      <c r="J429" s="14">
        <f>(J430/J431)*100</f>
        <v>100</v>
      </c>
      <c r="K429" s="8" t="s">
        <v>11</v>
      </c>
      <c r="L429" s="22" t="s">
        <v>703</v>
      </c>
      <c r="M429" s="45">
        <v>0</v>
      </c>
    </row>
    <row r="430" spans="1:13" s="18" customFormat="1" ht="45" x14ac:dyDescent="0.25">
      <c r="A430" s="9">
        <v>511</v>
      </c>
      <c r="B430" s="9" t="s">
        <v>15</v>
      </c>
      <c r="C430" s="9" t="s">
        <v>16</v>
      </c>
      <c r="D430" s="9">
        <v>22294</v>
      </c>
      <c r="E430" s="11" t="s">
        <v>662</v>
      </c>
      <c r="F430" s="11" t="s">
        <v>665</v>
      </c>
      <c r="G430" s="11"/>
      <c r="H430" s="9">
        <v>15</v>
      </c>
      <c r="I430" s="9" t="s">
        <v>634</v>
      </c>
      <c r="J430" s="9">
        <v>1</v>
      </c>
      <c r="K430" s="9" t="s">
        <v>634</v>
      </c>
      <c r="L430" s="20" t="s">
        <v>704</v>
      </c>
      <c r="M430" s="43"/>
    </row>
    <row r="431" spans="1:13" s="18" customFormat="1" ht="45" x14ac:dyDescent="0.25">
      <c r="A431" s="9">
        <v>511</v>
      </c>
      <c r="B431" s="9" t="s">
        <v>15</v>
      </c>
      <c r="C431" s="9" t="s">
        <v>16</v>
      </c>
      <c r="D431" s="9">
        <v>22294</v>
      </c>
      <c r="E431" s="11" t="s">
        <v>662</v>
      </c>
      <c r="F431" s="11" t="s">
        <v>664</v>
      </c>
      <c r="G431" s="11"/>
      <c r="H431" s="9">
        <v>15</v>
      </c>
      <c r="I431" s="9" t="s">
        <v>634</v>
      </c>
      <c r="J431" s="9">
        <v>1</v>
      </c>
      <c r="K431" s="9" t="s">
        <v>634</v>
      </c>
      <c r="L431" s="20" t="s">
        <v>692</v>
      </c>
      <c r="M431" s="43"/>
    </row>
    <row r="432" spans="1:13" s="18" customFormat="1" ht="78.75" x14ac:dyDescent="0.25">
      <c r="A432" s="8">
        <v>511</v>
      </c>
      <c r="B432" s="8" t="s">
        <v>8</v>
      </c>
      <c r="C432" s="8" t="s">
        <v>9</v>
      </c>
      <c r="D432" s="8">
        <v>22337</v>
      </c>
      <c r="E432" s="10" t="s">
        <v>882</v>
      </c>
      <c r="F432" s="10" t="s">
        <v>882</v>
      </c>
      <c r="G432" s="10" t="s">
        <v>885</v>
      </c>
      <c r="H432" s="8">
        <f>(H433/H434)*100</f>
        <v>-997.00000000000011</v>
      </c>
      <c r="I432" s="8" t="s">
        <v>319</v>
      </c>
      <c r="J432" s="8">
        <f>(J433/J434)*100</f>
        <v>100</v>
      </c>
      <c r="K432" s="8" t="s">
        <v>319</v>
      </c>
      <c r="L432" s="19" t="s">
        <v>888</v>
      </c>
      <c r="M432" s="45">
        <v>-998</v>
      </c>
    </row>
    <row r="433" spans="1:13" s="18" customFormat="1" ht="45" x14ac:dyDescent="0.25">
      <c r="A433" s="9">
        <v>511</v>
      </c>
      <c r="B433" s="9" t="s">
        <v>8</v>
      </c>
      <c r="C433" s="9" t="s">
        <v>9</v>
      </c>
      <c r="D433" s="9">
        <v>22337</v>
      </c>
      <c r="E433" s="11" t="s">
        <v>882</v>
      </c>
      <c r="F433" s="11" t="s">
        <v>883</v>
      </c>
      <c r="G433" s="11"/>
      <c r="H433" s="9">
        <v>-9.9700000000000006</v>
      </c>
      <c r="I433" s="9" t="s">
        <v>319</v>
      </c>
      <c r="J433" s="9">
        <v>170</v>
      </c>
      <c r="K433" s="9" t="s">
        <v>319</v>
      </c>
      <c r="L433" s="20" t="s">
        <v>886</v>
      </c>
      <c r="M433" s="43"/>
    </row>
    <row r="434" spans="1:13" s="18" customFormat="1" ht="45" x14ac:dyDescent="0.25">
      <c r="A434" s="9">
        <v>511</v>
      </c>
      <c r="B434" s="9" t="s">
        <v>8</v>
      </c>
      <c r="C434" s="9" t="s">
        <v>9</v>
      </c>
      <c r="D434" s="9">
        <v>22337</v>
      </c>
      <c r="E434" s="11" t="s">
        <v>882</v>
      </c>
      <c r="F434" s="11" t="s">
        <v>884</v>
      </c>
      <c r="G434" s="11"/>
      <c r="H434" s="9">
        <v>1</v>
      </c>
      <c r="I434" s="9" t="s">
        <v>319</v>
      </c>
      <c r="J434" s="9">
        <v>170</v>
      </c>
      <c r="K434" s="9" t="s">
        <v>319</v>
      </c>
      <c r="L434" s="20" t="s">
        <v>887</v>
      </c>
      <c r="M434" s="43"/>
    </row>
    <row r="435" spans="1:13" s="18" customFormat="1" ht="90" x14ac:dyDescent="0.25">
      <c r="A435" s="8">
        <v>511</v>
      </c>
      <c r="B435" s="8" t="s">
        <v>15</v>
      </c>
      <c r="C435" s="8" t="s">
        <v>16</v>
      </c>
      <c r="D435" s="8">
        <v>22338</v>
      </c>
      <c r="E435" s="10" t="s">
        <v>889</v>
      </c>
      <c r="F435" s="10" t="s">
        <v>889</v>
      </c>
      <c r="G435" s="10" t="s">
        <v>891</v>
      </c>
      <c r="H435" s="8">
        <f>(H436/H437)*100</f>
        <v>-997.00000000000011</v>
      </c>
      <c r="I435" s="8" t="s">
        <v>290</v>
      </c>
      <c r="J435" s="8">
        <f>(J436/J437)*100</f>
        <v>0.77452567581732845</v>
      </c>
      <c r="K435" s="8" t="s">
        <v>290</v>
      </c>
      <c r="L435" s="19" t="s">
        <v>893</v>
      </c>
      <c r="M435" s="45">
        <v>-999</v>
      </c>
    </row>
    <row r="436" spans="1:13" s="18" customFormat="1" ht="45" x14ac:dyDescent="0.25">
      <c r="A436" s="9">
        <v>511</v>
      </c>
      <c r="B436" s="9" t="s">
        <v>15</v>
      </c>
      <c r="C436" s="9" t="s">
        <v>16</v>
      </c>
      <c r="D436" s="9">
        <v>22338</v>
      </c>
      <c r="E436" s="11" t="s">
        <v>889</v>
      </c>
      <c r="F436" s="11" t="s">
        <v>890</v>
      </c>
      <c r="G436" s="11"/>
      <c r="H436" s="9">
        <v>-9.9700000000000006</v>
      </c>
      <c r="I436" s="9" t="s">
        <v>290</v>
      </c>
      <c r="J436" s="9">
        <v>665</v>
      </c>
      <c r="K436" s="9" t="s">
        <v>290</v>
      </c>
      <c r="L436" s="20" t="s">
        <v>892</v>
      </c>
      <c r="M436" s="43"/>
    </row>
    <row r="437" spans="1:13" s="18" customFormat="1" ht="56.25" x14ac:dyDescent="0.25">
      <c r="A437" s="9">
        <v>511</v>
      </c>
      <c r="B437" s="9" t="s">
        <v>15</v>
      </c>
      <c r="C437" s="9" t="s">
        <v>16</v>
      </c>
      <c r="D437" s="9">
        <v>22338</v>
      </c>
      <c r="E437" s="11" t="s">
        <v>889</v>
      </c>
      <c r="F437" s="11" t="s">
        <v>132</v>
      </c>
      <c r="G437" s="11"/>
      <c r="H437" s="9">
        <v>1</v>
      </c>
      <c r="I437" s="9" t="s">
        <v>290</v>
      </c>
      <c r="J437" s="9">
        <v>85859</v>
      </c>
      <c r="K437" s="9" t="s">
        <v>290</v>
      </c>
      <c r="L437" s="20" t="s">
        <v>807</v>
      </c>
      <c r="M437" s="43"/>
    </row>
    <row r="438" spans="1:13" s="18" customFormat="1" ht="45" x14ac:dyDescent="0.25">
      <c r="A438" s="8">
        <v>511</v>
      </c>
      <c r="B438" s="8" t="s">
        <v>15</v>
      </c>
      <c r="C438" s="8" t="s">
        <v>16</v>
      </c>
      <c r="D438" s="8">
        <v>22339</v>
      </c>
      <c r="E438" s="10" t="s">
        <v>894</v>
      </c>
      <c r="F438" s="10" t="s">
        <v>894</v>
      </c>
      <c r="G438" s="10" t="s">
        <v>897</v>
      </c>
      <c r="H438" s="8">
        <f>(H439/H440)*100</f>
        <v>-997.00000000000011</v>
      </c>
      <c r="I438" s="8" t="s">
        <v>297</v>
      </c>
      <c r="J438" s="8">
        <f>(J439/J440)*100</f>
        <v>25.563909774436087</v>
      </c>
      <c r="K438" s="8" t="s">
        <v>297</v>
      </c>
      <c r="L438" s="19" t="s">
        <v>887</v>
      </c>
      <c r="M438" s="45">
        <v>-999</v>
      </c>
    </row>
    <row r="439" spans="1:13" s="18" customFormat="1" ht="45" x14ac:dyDescent="0.25">
      <c r="A439" s="9">
        <v>511</v>
      </c>
      <c r="B439" s="9" t="s">
        <v>15</v>
      </c>
      <c r="C439" s="9" t="s">
        <v>16</v>
      </c>
      <c r="D439" s="9">
        <v>22339</v>
      </c>
      <c r="E439" s="11" t="s">
        <v>894</v>
      </c>
      <c r="F439" s="11" t="s">
        <v>895</v>
      </c>
      <c r="G439" s="11"/>
      <c r="H439" s="9">
        <v>-9.9700000000000006</v>
      </c>
      <c r="I439" s="9" t="s">
        <v>297</v>
      </c>
      <c r="J439" s="9">
        <v>170</v>
      </c>
      <c r="K439" s="9" t="s">
        <v>297</v>
      </c>
      <c r="L439" s="20" t="s">
        <v>887</v>
      </c>
      <c r="M439" s="43"/>
    </row>
    <row r="440" spans="1:13" s="18" customFormat="1" ht="45" x14ac:dyDescent="0.25">
      <c r="A440" s="9">
        <v>511</v>
      </c>
      <c r="B440" s="9" t="s">
        <v>15</v>
      </c>
      <c r="C440" s="9" t="s">
        <v>16</v>
      </c>
      <c r="D440" s="9">
        <v>22339</v>
      </c>
      <c r="E440" s="11" t="s">
        <v>894</v>
      </c>
      <c r="F440" s="11" t="s">
        <v>896</v>
      </c>
      <c r="G440" s="11"/>
      <c r="H440" s="9">
        <v>1</v>
      </c>
      <c r="I440" s="9" t="s">
        <v>297</v>
      </c>
      <c r="J440" s="9">
        <v>665</v>
      </c>
      <c r="K440" s="9" t="s">
        <v>297</v>
      </c>
      <c r="L440" s="20" t="s">
        <v>887</v>
      </c>
      <c r="M440" s="43"/>
    </row>
    <row r="441" spans="1:13" s="18" customFormat="1" ht="78.75" x14ac:dyDescent="0.25">
      <c r="A441" s="8">
        <v>511</v>
      </c>
      <c r="B441" s="8" t="s">
        <v>15</v>
      </c>
      <c r="C441" s="8" t="s">
        <v>16</v>
      </c>
      <c r="D441" s="8">
        <v>22340</v>
      </c>
      <c r="E441" s="10" t="s">
        <v>898</v>
      </c>
      <c r="F441" s="10" t="s">
        <v>898</v>
      </c>
      <c r="G441" s="10" t="s">
        <v>901</v>
      </c>
      <c r="H441" s="8">
        <f>(H442/H443)*100</f>
        <v>-997.00000000000011</v>
      </c>
      <c r="I441" s="8" t="s">
        <v>290</v>
      </c>
      <c r="J441" s="8">
        <f>(J442/J443)*100</f>
        <v>100</v>
      </c>
      <c r="K441" s="8" t="s">
        <v>290</v>
      </c>
      <c r="L441" s="19" t="s">
        <v>902</v>
      </c>
      <c r="M441" s="45">
        <v>-999</v>
      </c>
    </row>
    <row r="442" spans="1:13" s="18" customFormat="1" ht="45" x14ac:dyDescent="0.25">
      <c r="A442" s="9">
        <v>511</v>
      </c>
      <c r="B442" s="9" t="s">
        <v>15</v>
      </c>
      <c r="C442" s="9" t="s">
        <v>16</v>
      </c>
      <c r="D442" s="9">
        <v>22340</v>
      </c>
      <c r="E442" s="11" t="s">
        <v>898</v>
      </c>
      <c r="F442" s="11" t="s">
        <v>899</v>
      </c>
      <c r="G442" s="11"/>
      <c r="H442" s="9">
        <v>-9.9700000000000006</v>
      </c>
      <c r="I442" s="9" t="s">
        <v>290</v>
      </c>
      <c r="J442" s="9">
        <v>170</v>
      </c>
      <c r="K442" s="9" t="s">
        <v>290</v>
      </c>
      <c r="L442" s="20" t="s">
        <v>887</v>
      </c>
      <c r="M442" s="43"/>
    </row>
    <row r="443" spans="1:13" s="18" customFormat="1" ht="45" x14ac:dyDescent="0.25">
      <c r="A443" s="9">
        <v>511</v>
      </c>
      <c r="B443" s="9" t="s">
        <v>15</v>
      </c>
      <c r="C443" s="9" t="s">
        <v>16</v>
      </c>
      <c r="D443" s="9">
        <v>22340</v>
      </c>
      <c r="E443" s="11" t="s">
        <v>898</v>
      </c>
      <c r="F443" s="11" t="s">
        <v>900</v>
      </c>
      <c r="G443" s="11"/>
      <c r="H443" s="9">
        <v>1</v>
      </c>
      <c r="I443" s="9" t="s">
        <v>290</v>
      </c>
      <c r="J443" s="9">
        <v>170</v>
      </c>
      <c r="K443" s="9" t="s">
        <v>290</v>
      </c>
      <c r="L443" s="20" t="s">
        <v>886</v>
      </c>
      <c r="M443" s="43"/>
    </row>
    <row r="444" spans="1:13" s="17" customFormat="1" ht="90" x14ac:dyDescent="0.25">
      <c r="A444" s="8">
        <v>512</v>
      </c>
      <c r="B444" s="8" t="s">
        <v>27</v>
      </c>
      <c r="C444" s="8" t="s">
        <v>28</v>
      </c>
      <c r="D444" s="8">
        <v>21621</v>
      </c>
      <c r="E444" s="10" t="s">
        <v>29</v>
      </c>
      <c r="F444" s="10" t="s">
        <v>29</v>
      </c>
      <c r="G444" s="10" t="s">
        <v>338</v>
      </c>
      <c r="H444" s="8">
        <f>(H445/H446)*100</f>
        <v>39.399861124888403</v>
      </c>
      <c r="I444" s="8" t="s">
        <v>11</v>
      </c>
      <c r="J444" s="8">
        <f>(J445/J446)*100</f>
        <v>40.581787521079264</v>
      </c>
      <c r="K444" s="8" t="s">
        <v>11</v>
      </c>
      <c r="L444" s="22" t="s">
        <v>202</v>
      </c>
      <c r="M444" s="45">
        <v>-998</v>
      </c>
    </row>
    <row r="445" spans="1:13" s="18" customFormat="1" ht="90" x14ac:dyDescent="0.25">
      <c r="A445" s="9">
        <v>512</v>
      </c>
      <c r="B445" s="9" t="s">
        <v>27</v>
      </c>
      <c r="C445" s="9" t="s">
        <v>28</v>
      </c>
      <c r="D445" s="9">
        <v>21621</v>
      </c>
      <c r="E445" s="11" t="s">
        <v>29</v>
      </c>
      <c r="F445" s="11" t="s">
        <v>30</v>
      </c>
      <c r="G445" s="11"/>
      <c r="H445" s="9">
        <v>79438</v>
      </c>
      <c r="I445" s="9" t="s">
        <v>290</v>
      </c>
      <c r="J445" s="9">
        <v>81821</v>
      </c>
      <c r="K445" s="9" t="s">
        <v>290</v>
      </c>
      <c r="L445" s="20" t="s">
        <v>202</v>
      </c>
      <c r="M445" s="43"/>
    </row>
    <row r="446" spans="1:13" s="18" customFormat="1" ht="90" x14ac:dyDescent="0.25">
      <c r="A446" s="9">
        <v>512</v>
      </c>
      <c r="B446" s="9" t="s">
        <v>27</v>
      </c>
      <c r="C446" s="9" t="s">
        <v>28</v>
      </c>
      <c r="D446" s="9">
        <v>21621</v>
      </c>
      <c r="E446" s="11" t="s">
        <v>29</v>
      </c>
      <c r="F446" s="11" t="s">
        <v>31</v>
      </c>
      <c r="G446" s="11"/>
      <c r="H446" s="9">
        <v>201620</v>
      </c>
      <c r="I446" s="9" t="s">
        <v>305</v>
      </c>
      <c r="J446" s="9">
        <v>201620</v>
      </c>
      <c r="K446" s="9" t="s">
        <v>305</v>
      </c>
      <c r="L446" s="20" t="s">
        <v>202</v>
      </c>
      <c r="M446" s="43"/>
    </row>
    <row r="447" spans="1:13" s="17" customFormat="1" ht="56.25" x14ac:dyDescent="0.25">
      <c r="A447" s="8">
        <v>512</v>
      </c>
      <c r="B447" s="8" t="s">
        <v>32</v>
      </c>
      <c r="C447" s="8" t="s">
        <v>28</v>
      </c>
      <c r="D447" s="8">
        <v>21623</v>
      </c>
      <c r="E447" s="10" t="s">
        <v>203</v>
      </c>
      <c r="F447" s="10" t="s">
        <v>203</v>
      </c>
      <c r="G447" s="10" t="s">
        <v>705</v>
      </c>
      <c r="H447" s="8">
        <f>(H448/H449)*100</f>
        <v>80.84880470091224</v>
      </c>
      <c r="I447" s="8" t="s">
        <v>11</v>
      </c>
      <c r="J447" s="8">
        <f>(J448/J449)*100</f>
        <v>80.848804734676349</v>
      </c>
      <c r="K447" s="8" t="s">
        <v>11</v>
      </c>
      <c r="L447" s="22" t="s">
        <v>36</v>
      </c>
      <c r="M447" s="45">
        <v>-998</v>
      </c>
    </row>
    <row r="448" spans="1:13" s="18" customFormat="1" ht="56.25" x14ac:dyDescent="0.25">
      <c r="A448" s="9">
        <v>512</v>
      </c>
      <c r="B448" s="9" t="s">
        <v>32</v>
      </c>
      <c r="C448" s="9" t="s">
        <v>28</v>
      </c>
      <c r="D448" s="9">
        <v>21623</v>
      </c>
      <c r="E448" s="11" t="s">
        <v>203</v>
      </c>
      <c r="F448" s="11" t="s">
        <v>204</v>
      </c>
      <c r="G448" s="11"/>
      <c r="H448" s="9">
        <v>39564336</v>
      </c>
      <c r="I448" s="9" t="s">
        <v>34</v>
      </c>
      <c r="J448" s="9">
        <v>40751266</v>
      </c>
      <c r="K448" s="9" t="s">
        <v>34</v>
      </c>
      <c r="L448" s="20" t="s">
        <v>36</v>
      </c>
      <c r="M448" s="43"/>
    </row>
    <row r="449" spans="1:13" s="18" customFormat="1" ht="56.25" x14ac:dyDescent="0.25">
      <c r="A449" s="9">
        <v>512</v>
      </c>
      <c r="B449" s="9" t="s">
        <v>32</v>
      </c>
      <c r="C449" s="9" t="s">
        <v>28</v>
      </c>
      <c r="D449" s="9">
        <v>21623</v>
      </c>
      <c r="E449" s="11" t="s">
        <v>203</v>
      </c>
      <c r="F449" s="11" t="s">
        <v>205</v>
      </c>
      <c r="G449" s="11"/>
      <c r="H449" s="9">
        <v>48936204</v>
      </c>
      <c r="I449" s="9" t="s">
        <v>34</v>
      </c>
      <c r="J449" s="9">
        <v>50404290</v>
      </c>
      <c r="K449" s="9" t="s">
        <v>34</v>
      </c>
      <c r="L449" s="20" t="s">
        <v>36</v>
      </c>
      <c r="M449" s="43"/>
    </row>
    <row r="450" spans="1:13" s="17" customFormat="1" ht="56.25" x14ac:dyDescent="0.25">
      <c r="A450" s="8">
        <v>512</v>
      </c>
      <c r="B450" s="8" t="s">
        <v>8</v>
      </c>
      <c r="C450" s="8" t="s">
        <v>9</v>
      </c>
      <c r="D450" s="8">
        <v>21627</v>
      </c>
      <c r="E450" s="10" t="s">
        <v>206</v>
      </c>
      <c r="F450" s="10" t="s">
        <v>206</v>
      </c>
      <c r="G450" s="10" t="s">
        <v>706</v>
      </c>
      <c r="H450" s="8">
        <f>(H451/H452)*100</f>
        <v>95</v>
      </c>
      <c r="I450" s="8" t="s">
        <v>11</v>
      </c>
      <c r="J450" s="8">
        <f>(J451/J452)*100</f>
        <v>95.454545454545453</v>
      </c>
      <c r="K450" s="8" t="s">
        <v>11</v>
      </c>
      <c r="L450" s="22" t="s">
        <v>207</v>
      </c>
      <c r="M450" s="45">
        <v>-998</v>
      </c>
    </row>
    <row r="451" spans="1:13" s="18" customFormat="1" ht="56.25" x14ac:dyDescent="0.25">
      <c r="A451" s="9">
        <v>512</v>
      </c>
      <c r="B451" s="9" t="s">
        <v>8</v>
      </c>
      <c r="C451" s="9" t="s">
        <v>9</v>
      </c>
      <c r="D451" s="9">
        <v>21627</v>
      </c>
      <c r="E451" s="11" t="s">
        <v>206</v>
      </c>
      <c r="F451" s="11" t="s">
        <v>208</v>
      </c>
      <c r="G451" s="11"/>
      <c r="H451" s="9">
        <v>95</v>
      </c>
      <c r="I451" s="9" t="s">
        <v>294</v>
      </c>
      <c r="J451" s="9">
        <v>105</v>
      </c>
      <c r="K451" s="9" t="s">
        <v>294</v>
      </c>
      <c r="L451" s="20" t="s">
        <v>207</v>
      </c>
      <c r="M451" s="43"/>
    </row>
    <row r="452" spans="1:13" s="18" customFormat="1" ht="56.25" x14ac:dyDescent="0.25">
      <c r="A452" s="9">
        <v>512</v>
      </c>
      <c r="B452" s="9" t="s">
        <v>8</v>
      </c>
      <c r="C452" s="9" t="s">
        <v>9</v>
      </c>
      <c r="D452" s="9">
        <v>21627</v>
      </c>
      <c r="E452" s="11" t="s">
        <v>206</v>
      </c>
      <c r="F452" s="11" t="s">
        <v>209</v>
      </c>
      <c r="G452" s="11"/>
      <c r="H452" s="9">
        <v>100</v>
      </c>
      <c r="I452" s="9" t="s">
        <v>294</v>
      </c>
      <c r="J452" s="9">
        <v>110</v>
      </c>
      <c r="K452" s="9" t="s">
        <v>294</v>
      </c>
      <c r="L452" s="20" t="s">
        <v>207</v>
      </c>
      <c r="M452" s="43"/>
    </row>
    <row r="453" spans="1:13" s="17" customFormat="1" ht="56.25" x14ac:dyDescent="0.25">
      <c r="A453" s="8">
        <v>512</v>
      </c>
      <c r="B453" s="8" t="s">
        <v>15</v>
      </c>
      <c r="C453" s="8" t="s">
        <v>16</v>
      </c>
      <c r="D453" s="8">
        <v>21628</v>
      </c>
      <c r="E453" s="10" t="s">
        <v>210</v>
      </c>
      <c r="F453" s="10" t="s">
        <v>210</v>
      </c>
      <c r="G453" s="10" t="s">
        <v>707</v>
      </c>
      <c r="H453" s="8">
        <f>(H454/H455)*100</f>
        <v>100</v>
      </c>
      <c r="I453" s="8" t="s">
        <v>11</v>
      </c>
      <c r="J453" s="8">
        <f>(J454/J455)*100</f>
        <v>100</v>
      </c>
      <c r="K453" s="8" t="s">
        <v>11</v>
      </c>
      <c r="L453" s="22" t="s">
        <v>211</v>
      </c>
      <c r="M453" s="45">
        <f>(M454/M455)*100</f>
        <v>83.333333333333343</v>
      </c>
    </row>
    <row r="454" spans="1:13" s="18" customFormat="1" ht="56.25" x14ac:dyDescent="0.25">
      <c r="A454" s="9">
        <v>512</v>
      </c>
      <c r="B454" s="9" t="s">
        <v>15</v>
      </c>
      <c r="C454" s="9" t="s">
        <v>16</v>
      </c>
      <c r="D454" s="9">
        <v>21628</v>
      </c>
      <c r="E454" s="11" t="s">
        <v>210</v>
      </c>
      <c r="F454" s="11" t="s">
        <v>212</v>
      </c>
      <c r="G454" s="11"/>
      <c r="H454" s="9">
        <v>23</v>
      </c>
      <c r="I454" s="6" t="s">
        <v>291</v>
      </c>
      <c r="J454" s="33">
        <v>15</v>
      </c>
      <c r="K454" s="6" t="s">
        <v>291</v>
      </c>
      <c r="L454" s="20" t="s">
        <v>211</v>
      </c>
      <c r="M454" s="43">
        <v>5</v>
      </c>
    </row>
    <row r="455" spans="1:13" s="18" customFormat="1" ht="56.25" x14ac:dyDescent="0.25">
      <c r="A455" s="9">
        <v>512</v>
      </c>
      <c r="B455" s="9" t="s">
        <v>15</v>
      </c>
      <c r="C455" s="9" t="s">
        <v>16</v>
      </c>
      <c r="D455" s="9">
        <v>21628</v>
      </c>
      <c r="E455" s="11" t="s">
        <v>210</v>
      </c>
      <c r="F455" s="11" t="s">
        <v>213</v>
      </c>
      <c r="G455" s="11"/>
      <c r="H455" s="9">
        <v>23</v>
      </c>
      <c r="I455" s="6" t="s">
        <v>291</v>
      </c>
      <c r="J455" s="33">
        <v>15</v>
      </c>
      <c r="K455" s="6" t="s">
        <v>291</v>
      </c>
      <c r="L455" s="20" t="s">
        <v>211</v>
      </c>
      <c r="M455" s="43">
        <v>6</v>
      </c>
    </row>
    <row r="456" spans="1:13" s="17" customFormat="1" ht="56.25" x14ac:dyDescent="0.25">
      <c r="A456" s="8">
        <v>512</v>
      </c>
      <c r="B456" s="8" t="s">
        <v>15</v>
      </c>
      <c r="C456" s="8" t="s">
        <v>16</v>
      </c>
      <c r="D456" s="8">
        <v>21629</v>
      </c>
      <c r="E456" s="10" t="s">
        <v>214</v>
      </c>
      <c r="F456" s="10" t="s">
        <v>214</v>
      </c>
      <c r="G456" s="10" t="s">
        <v>708</v>
      </c>
      <c r="H456" s="8">
        <f>(H457/H458)*100</f>
        <v>75.816993464052288</v>
      </c>
      <c r="I456" s="12" t="s">
        <v>11</v>
      </c>
      <c r="J456" s="8">
        <f>(J457/J458)*100</f>
        <v>92.307692307692307</v>
      </c>
      <c r="K456" s="12" t="s">
        <v>11</v>
      </c>
      <c r="L456" s="22" t="s">
        <v>215</v>
      </c>
      <c r="M456" s="45">
        <f>(M457/M458)*100</f>
        <v>38.095238095238095</v>
      </c>
    </row>
    <row r="457" spans="1:13" s="18" customFormat="1" ht="56.25" x14ac:dyDescent="0.25">
      <c r="A457" s="9">
        <v>512</v>
      </c>
      <c r="B457" s="9" t="s">
        <v>15</v>
      </c>
      <c r="C457" s="9" t="s">
        <v>16</v>
      </c>
      <c r="D457" s="9">
        <v>21629</v>
      </c>
      <c r="E457" s="11" t="s">
        <v>214</v>
      </c>
      <c r="F457" s="11" t="s">
        <v>216</v>
      </c>
      <c r="G457" s="11"/>
      <c r="H457" s="7">
        <v>116</v>
      </c>
      <c r="I457" s="6" t="s">
        <v>294</v>
      </c>
      <c r="J457" s="33">
        <v>120</v>
      </c>
      <c r="K457" s="6" t="s">
        <v>294</v>
      </c>
      <c r="L457" s="20" t="s">
        <v>215</v>
      </c>
      <c r="M457" s="43">
        <v>16</v>
      </c>
    </row>
    <row r="458" spans="1:13" s="18" customFormat="1" ht="56.25" x14ac:dyDescent="0.25">
      <c r="A458" s="9">
        <v>512</v>
      </c>
      <c r="B458" s="9" t="s">
        <v>15</v>
      </c>
      <c r="C458" s="9" t="s">
        <v>16</v>
      </c>
      <c r="D458" s="9">
        <v>21629</v>
      </c>
      <c r="E458" s="11" t="s">
        <v>214</v>
      </c>
      <c r="F458" s="11" t="s">
        <v>217</v>
      </c>
      <c r="G458" s="11"/>
      <c r="H458" s="7">
        <v>153</v>
      </c>
      <c r="I458" s="6" t="s">
        <v>294</v>
      </c>
      <c r="J458" s="33">
        <v>130</v>
      </c>
      <c r="K458" s="6" t="s">
        <v>294</v>
      </c>
      <c r="L458" s="20" t="s">
        <v>215</v>
      </c>
      <c r="M458" s="43">
        <v>42</v>
      </c>
    </row>
    <row r="459" spans="1:13" s="17" customFormat="1" ht="56.25" x14ac:dyDescent="0.25">
      <c r="A459" s="8">
        <v>512</v>
      </c>
      <c r="B459" s="8" t="s">
        <v>15</v>
      </c>
      <c r="C459" s="8" t="s">
        <v>16</v>
      </c>
      <c r="D459" s="8">
        <v>21631</v>
      </c>
      <c r="E459" s="10" t="s">
        <v>218</v>
      </c>
      <c r="F459" s="10" t="s">
        <v>218</v>
      </c>
      <c r="G459" s="10" t="s">
        <v>709</v>
      </c>
      <c r="H459" s="8">
        <f>(H460/H461)*100</f>
        <v>76.5625</v>
      </c>
      <c r="I459" s="12" t="s">
        <v>11</v>
      </c>
      <c r="J459" s="8">
        <f>(J460/J461)*100</f>
        <v>80</v>
      </c>
      <c r="K459" s="12" t="s">
        <v>11</v>
      </c>
      <c r="L459" s="22" t="s">
        <v>211</v>
      </c>
      <c r="M459" s="45">
        <f>(M460/M461)*100</f>
        <v>77.777777777777786</v>
      </c>
    </row>
    <row r="460" spans="1:13" s="18" customFormat="1" ht="56.25" x14ac:dyDescent="0.25">
      <c r="A460" s="9">
        <v>512</v>
      </c>
      <c r="B460" s="9" t="s">
        <v>15</v>
      </c>
      <c r="C460" s="9" t="s">
        <v>16</v>
      </c>
      <c r="D460" s="9">
        <v>21631</v>
      </c>
      <c r="E460" s="11" t="s">
        <v>218</v>
      </c>
      <c r="F460" s="11" t="s">
        <v>219</v>
      </c>
      <c r="G460" s="11"/>
      <c r="H460" s="7">
        <v>49</v>
      </c>
      <c r="I460" s="6" t="s">
        <v>287</v>
      </c>
      <c r="J460" s="33">
        <v>28</v>
      </c>
      <c r="K460" s="6" t="s">
        <v>287</v>
      </c>
      <c r="L460" s="20" t="s">
        <v>211</v>
      </c>
      <c r="M460" s="43">
        <v>7</v>
      </c>
    </row>
    <row r="461" spans="1:13" s="18" customFormat="1" ht="56.25" x14ac:dyDescent="0.25">
      <c r="A461" s="9">
        <v>512</v>
      </c>
      <c r="B461" s="9" t="s">
        <v>15</v>
      </c>
      <c r="C461" s="9" t="s">
        <v>16</v>
      </c>
      <c r="D461" s="9">
        <v>21631</v>
      </c>
      <c r="E461" s="11" t="s">
        <v>218</v>
      </c>
      <c r="F461" s="11" t="s">
        <v>220</v>
      </c>
      <c r="G461" s="11"/>
      <c r="H461" s="7">
        <v>64</v>
      </c>
      <c r="I461" s="6" t="s">
        <v>287</v>
      </c>
      <c r="J461" s="33">
        <v>35</v>
      </c>
      <c r="K461" s="6" t="s">
        <v>287</v>
      </c>
      <c r="L461" s="20" t="s">
        <v>211</v>
      </c>
      <c r="M461" s="43">
        <v>9</v>
      </c>
    </row>
    <row r="462" spans="1:13" s="17" customFormat="1" ht="56.25" x14ac:dyDescent="0.25">
      <c r="A462" s="8">
        <v>512</v>
      </c>
      <c r="B462" s="8" t="s">
        <v>8</v>
      </c>
      <c r="C462" s="8" t="s">
        <v>9</v>
      </c>
      <c r="D462" s="8">
        <v>21632</v>
      </c>
      <c r="E462" s="10" t="s">
        <v>221</v>
      </c>
      <c r="F462" s="10" t="s">
        <v>221</v>
      </c>
      <c r="G462" s="10" t="s">
        <v>710</v>
      </c>
      <c r="H462" s="8">
        <f>(H463/H464)*100</f>
        <v>6.3091482649842281E-2</v>
      </c>
      <c r="I462" s="12" t="s">
        <v>11</v>
      </c>
      <c r="J462" s="8">
        <f>(J463/J464)*100</f>
        <v>9.2432832141976826E-2</v>
      </c>
      <c r="K462" s="12" t="s">
        <v>11</v>
      </c>
      <c r="L462" s="22" t="s">
        <v>36</v>
      </c>
      <c r="M462" s="45">
        <v>-998</v>
      </c>
    </row>
    <row r="463" spans="1:13" s="18" customFormat="1" ht="56.25" x14ac:dyDescent="0.25">
      <c r="A463" s="9">
        <v>512</v>
      </c>
      <c r="B463" s="9" t="s">
        <v>8</v>
      </c>
      <c r="C463" s="9" t="s">
        <v>9</v>
      </c>
      <c r="D463" s="9">
        <v>21632</v>
      </c>
      <c r="E463" s="11" t="s">
        <v>221</v>
      </c>
      <c r="F463" s="11" t="s">
        <v>222</v>
      </c>
      <c r="G463" s="11"/>
      <c r="H463" s="9">
        <v>10</v>
      </c>
      <c r="I463" s="9" t="s">
        <v>319</v>
      </c>
      <c r="J463" s="9">
        <v>15</v>
      </c>
      <c r="K463" s="9" t="s">
        <v>319</v>
      </c>
      <c r="L463" s="20" t="s">
        <v>36</v>
      </c>
      <c r="M463" s="43"/>
    </row>
    <row r="464" spans="1:13" s="18" customFormat="1" ht="56.25" x14ac:dyDescent="0.25">
      <c r="A464" s="9">
        <v>512</v>
      </c>
      <c r="B464" s="9" t="s">
        <v>8</v>
      </c>
      <c r="C464" s="9" t="s">
        <v>9</v>
      </c>
      <c r="D464" s="9">
        <v>21632</v>
      </c>
      <c r="E464" s="11" t="s">
        <v>221</v>
      </c>
      <c r="F464" s="11" t="s">
        <v>223</v>
      </c>
      <c r="G464" s="11"/>
      <c r="H464" s="9">
        <v>15850</v>
      </c>
      <c r="I464" s="9" t="s">
        <v>290</v>
      </c>
      <c r="J464" s="9">
        <v>16228</v>
      </c>
      <c r="K464" s="9" t="s">
        <v>290</v>
      </c>
      <c r="L464" s="20" t="s">
        <v>36</v>
      </c>
      <c r="M464" s="43"/>
    </row>
    <row r="465" spans="1:13" s="17" customFormat="1" ht="56.25" x14ac:dyDescent="0.25">
      <c r="A465" s="8">
        <v>512</v>
      </c>
      <c r="B465" s="8" t="s">
        <v>15</v>
      </c>
      <c r="C465" s="8" t="s">
        <v>16</v>
      </c>
      <c r="D465" s="8">
        <v>21633</v>
      </c>
      <c r="E465" s="10" t="s">
        <v>224</v>
      </c>
      <c r="F465" s="10" t="s">
        <v>224</v>
      </c>
      <c r="G465" s="10" t="s">
        <v>711</v>
      </c>
      <c r="H465" s="8">
        <f>(H466/H467)*100</f>
        <v>40</v>
      </c>
      <c r="I465" s="8" t="s">
        <v>11</v>
      </c>
      <c r="J465" s="8">
        <f>(J466/J467)*100</f>
        <v>65</v>
      </c>
      <c r="K465" s="8" t="s">
        <v>11</v>
      </c>
      <c r="L465" s="22" t="s">
        <v>36</v>
      </c>
      <c r="M465" s="45">
        <f>(M466/M467)*100</f>
        <v>21.428571428571427</v>
      </c>
    </row>
    <row r="466" spans="1:13" s="18" customFormat="1" ht="56.25" x14ac:dyDescent="0.25">
      <c r="A466" s="9">
        <v>512</v>
      </c>
      <c r="B466" s="9" t="s">
        <v>15</v>
      </c>
      <c r="C466" s="9" t="s">
        <v>16</v>
      </c>
      <c r="D466" s="9">
        <v>21633</v>
      </c>
      <c r="E466" s="11" t="s">
        <v>224</v>
      </c>
      <c r="F466" s="11" t="s">
        <v>225</v>
      </c>
      <c r="G466" s="11"/>
      <c r="H466" s="7">
        <v>20</v>
      </c>
      <c r="I466" s="6" t="s">
        <v>285</v>
      </c>
      <c r="J466" s="33">
        <v>13</v>
      </c>
      <c r="K466" s="6" t="s">
        <v>285</v>
      </c>
      <c r="L466" s="20" t="s">
        <v>36</v>
      </c>
      <c r="M466" s="43">
        <v>3</v>
      </c>
    </row>
    <row r="467" spans="1:13" s="18" customFormat="1" ht="56.25" x14ac:dyDescent="0.25">
      <c r="A467" s="9">
        <v>512</v>
      </c>
      <c r="B467" s="9" t="s">
        <v>15</v>
      </c>
      <c r="C467" s="9" t="s">
        <v>16</v>
      </c>
      <c r="D467" s="9">
        <v>21633</v>
      </c>
      <c r="E467" s="11" t="s">
        <v>224</v>
      </c>
      <c r="F467" s="11" t="s">
        <v>226</v>
      </c>
      <c r="G467" s="11"/>
      <c r="H467" s="7">
        <v>50</v>
      </c>
      <c r="I467" s="6" t="s">
        <v>285</v>
      </c>
      <c r="J467" s="33">
        <v>20</v>
      </c>
      <c r="K467" s="6" t="s">
        <v>285</v>
      </c>
      <c r="L467" s="20" t="s">
        <v>36</v>
      </c>
      <c r="M467" s="43">
        <v>14</v>
      </c>
    </row>
    <row r="468" spans="1:13" s="17" customFormat="1" ht="56.25" x14ac:dyDescent="0.25">
      <c r="A468" s="8">
        <v>512</v>
      </c>
      <c r="B468" s="8" t="s">
        <v>15</v>
      </c>
      <c r="C468" s="8" t="s">
        <v>16</v>
      </c>
      <c r="D468" s="8">
        <v>21634</v>
      </c>
      <c r="E468" s="10" t="s">
        <v>227</v>
      </c>
      <c r="F468" s="10" t="s">
        <v>227</v>
      </c>
      <c r="G468" s="10" t="s">
        <v>712</v>
      </c>
      <c r="H468" s="8">
        <f>(H469/H470)*100</f>
        <v>57.333333333333336</v>
      </c>
      <c r="I468" s="12" t="s">
        <v>11</v>
      </c>
      <c r="J468" s="8">
        <f>(J469/J470)*100</f>
        <v>64</v>
      </c>
      <c r="K468" s="12" t="s">
        <v>11</v>
      </c>
      <c r="L468" s="22" t="s">
        <v>36</v>
      </c>
      <c r="M468" s="45">
        <f>(M469/M470)*100</f>
        <v>85.714285714285708</v>
      </c>
    </row>
    <row r="469" spans="1:13" s="18" customFormat="1" ht="56.25" x14ac:dyDescent="0.25">
      <c r="A469" s="9">
        <v>512</v>
      </c>
      <c r="B469" s="9" t="s">
        <v>15</v>
      </c>
      <c r="C469" s="9" t="s">
        <v>16</v>
      </c>
      <c r="D469" s="9">
        <v>21634</v>
      </c>
      <c r="E469" s="11" t="s">
        <v>227</v>
      </c>
      <c r="F469" s="11" t="s">
        <v>228</v>
      </c>
      <c r="G469" s="11"/>
      <c r="H469" s="7">
        <v>43</v>
      </c>
      <c r="I469" s="6" t="s">
        <v>292</v>
      </c>
      <c r="J469" s="33">
        <v>16</v>
      </c>
      <c r="K469" s="6" t="s">
        <v>292</v>
      </c>
      <c r="L469" s="20" t="s">
        <v>36</v>
      </c>
      <c r="M469" s="43">
        <v>6</v>
      </c>
    </row>
    <row r="470" spans="1:13" s="18" customFormat="1" ht="56.25" x14ac:dyDescent="0.25">
      <c r="A470" s="9">
        <v>512</v>
      </c>
      <c r="B470" s="9" t="s">
        <v>15</v>
      </c>
      <c r="C470" s="9" t="s">
        <v>16</v>
      </c>
      <c r="D470" s="9">
        <v>21634</v>
      </c>
      <c r="E470" s="11" t="s">
        <v>227</v>
      </c>
      <c r="F470" s="11" t="s">
        <v>229</v>
      </c>
      <c r="G470" s="11"/>
      <c r="H470" s="7">
        <v>75</v>
      </c>
      <c r="I470" s="6" t="s">
        <v>292</v>
      </c>
      <c r="J470" s="33">
        <v>25</v>
      </c>
      <c r="K470" s="6" t="s">
        <v>292</v>
      </c>
      <c r="L470" s="20" t="s">
        <v>36</v>
      </c>
      <c r="M470" s="43">
        <v>7</v>
      </c>
    </row>
    <row r="471" spans="1:13" s="17" customFormat="1" ht="56.25" x14ac:dyDescent="0.25">
      <c r="A471" s="8">
        <v>512</v>
      </c>
      <c r="B471" s="8" t="s">
        <v>8</v>
      </c>
      <c r="C471" s="8" t="s">
        <v>9</v>
      </c>
      <c r="D471" s="8">
        <v>21635</v>
      </c>
      <c r="E471" s="10" t="s">
        <v>230</v>
      </c>
      <c r="F471" s="10" t="s">
        <v>230</v>
      </c>
      <c r="G471" s="10" t="s">
        <v>713</v>
      </c>
      <c r="H471" s="8">
        <f>(H472/H473)*100</f>
        <v>83.333333333333343</v>
      </c>
      <c r="I471" s="12" t="s">
        <v>11</v>
      </c>
      <c r="J471" s="8">
        <f>(J472/J473)*100</f>
        <v>88.333333333333329</v>
      </c>
      <c r="K471" s="12" t="s">
        <v>11</v>
      </c>
      <c r="L471" s="22" t="s">
        <v>36</v>
      </c>
      <c r="M471" s="45">
        <v>-998</v>
      </c>
    </row>
    <row r="472" spans="1:13" s="18" customFormat="1" ht="56.25" x14ac:dyDescent="0.25">
      <c r="A472" s="9">
        <v>512</v>
      </c>
      <c r="B472" s="9" t="s">
        <v>8</v>
      </c>
      <c r="C472" s="9" t="s">
        <v>9</v>
      </c>
      <c r="D472" s="9">
        <v>21635</v>
      </c>
      <c r="E472" s="11" t="s">
        <v>230</v>
      </c>
      <c r="F472" s="11" t="s">
        <v>231</v>
      </c>
      <c r="G472" s="11"/>
      <c r="H472" s="9">
        <v>50</v>
      </c>
      <c r="I472" s="9" t="s">
        <v>294</v>
      </c>
      <c r="J472" s="9">
        <v>53</v>
      </c>
      <c r="K472" s="9" t="s">
        <v>294</v>
      </c>
      <c r="L472" s="20" t="s">
        <v>36</v>
      </c>
      <c r="M472" s="43"/>
    </row>
    <row r="473" spans="1:13" s="18" customFormat="1" ht="56.25" x14ac:dyDescent="0.25">
      <c r="A473" s="9">
        <v>512</v>
      </c>
      <c r="B473" s="9" t="s">
        <v>8</v>
      </c>
      <c r="C473" s="9" t="s">
        <v>9</v>
      </c>
      <c r="D473" s="9">
        <v>21635</v>
      </c>
      <c r="E473" s="11" t="s">
        <v>230</v>
      </c>
      <c r="F473" s="11" t="s">
        <v>232</v>
      </c>
      <c r="G473" s="11"/>
      <c r="H473" s="9">
        <v>60</v>
      </c>
      <c r="I473" s="9" t="s">
        <v>294</v>
      </c>
      <c r="J473" s="9">
        <v>60</v>
      </c>
      <c r="K473" s="9" t="s">
        <v>294</v>
      </c>
      <c r="L473" s="20" t="s">
        <v>36</v>
      </c>
      <c r="M473" s="43"/>
    </row>
    <row r="474" spans="1:13" s="17" customFormat="1" ht="56.25" x14ac:dyDescent="0.25">
      <c r="A474" s="8">
        <v>512</v>
      </c>
      <c r="B474" s="8" t="s">
        <v>15</v>
      </c>
      <c r="C474" s="8" t="s">
        <v>16</v>
      </c>
      <c r="D474" s="8">
        <v>21636</v>
      </c>
      <c r="E474" s="10" t="s">
        <v>233</v>
      </c>
      <c r="F474" s="10" t="s">
        <v>233</v>
      </c>
      <c r="G474" s="10" t="s">
        <v>714</v>
      </c>
      <c r="H474" s="8">
        <f>(H475/H476)*100</f>
        <v>56.703910614525142</v>
      </c>
      <c r="I474" s="8" t="s">
        <v>11</v>
      </c>
      <c r="J474" s="8">
        <f>(J475/J476)*100</f>
        <v>60.869565217391312</v>
      </c>
      <c r="K474" s="8" t="s">
        <v>11</v>
      </c>
      <c r="L474" s="22" t="s">
        <v>36</v>
      </c>
      <c r="M474" s="45">
        <f>(M475/M476)*100</f>
        <v>84.848484848484844</v>
      </c>
    </row>
    <row r="475" spans="1:13" s="18" customFormat="1" ht="56.25" x14ac:dyDescent="0.25">
      <c r="A475" s="9">
        <v>512</v>
      </c>
      <c r="B475" s="9" t="s">
        <v>15</v>
      </c>
      <c r="C475" s="9" t="s">
        <v>16</v>
      </c>
      <c r="D475" s="9">
        <v>21636</v>
      </c>
      <c r="E475" s="11" t="s">
        <v>233</v>
      </c>
      <c r="F475" s="11" t="s">
        <v>101</v>
      </c>
      <c r="G475" s="11"/>
      <c r="H475" s="7">
        <v>203</v>
      </c>
      <c r="I475" s="6" t="s">
        <v>285</v>
      </c>
      <c r="J475" s="33">
        <v>70</v>
      </c>
      <c r="K475" s="6" t="s">
        <v>285</v>
      </c>
      <c r="L475" s="20" t="s">
        <v>36</v>
      </c>
      <c r="M475" s="43">
        <v>84</v>
      </c>
    </row>
    <row r="476" spans="1:13" s="18" customFormat="1" ht="56.25" x14ac:dyDescent="0.25">
      <c r="A476" s="9">
        <v>512</v>
      </c>
      <c r="B476" s="9" t="s">
        <v>15</v>
      </c>
      <c r="C476" s="9" t="s">
        <v>16</v>
      </c>
      <c r="D476" s="9">
        <v>21636</v>
      </c>
      <c r="E476" s="11" t="s">
        <v>233</v>
      </c>
      <c r="F476" s="11" t="s">
        <v>234</v>
      </c>
      <c r="G476" s="11"/>
      <c r="H476" s="7">
        <v>358</v>
      </c>
      <c r="I476" s="6" t="s">
        <v>285</v>
      </c>
      <c r="J476" s="33">
        <v>115</v>
      </c>
      <c r="K476" s="6" t="s">
        <v>285</v>
      </c>
      <c r="L476" s="20" t="s">
        <v>36</v>
      </c>
      <c r="M476" s="43">
        <v>99</v>
      </c>
    </row>
    <row r="477" spans="1:13" s="17" customFormat="1" ht="56.25" x14ac:dyDescent="0.25">
      <c r="A477" s="8">
        <v>512</v>
      </c>
      <c r="B477" s="8" t="s">
        <v>15</v>
      </c>
      <c r="C477" s="8" t="s">
        <v>16</v>
      </c>
      <c r="D477" s="8">
        <v>21637</v>
      </c>
      <c r="E477" s="10" t="s">
        <v>235</v>
      </c>
      <c r="F477" s="10" t="s">
        <v>235</v>
      </c>
      <c r="G477" s="10" t="s">
        <v>715</v>
      </c>
      <c r="H477" s="8">
        <f>(H478/H479)*100</f>
        <v>22.807017543859647</v>
      </c>
      <c r="I477" s="12" t="s">
        <v>11</v>
      </c>
      <c r="J477" s="8">
        <f>(J478/J479)*100</f>
        <v>26.315789473684209</v>
      </c>
      <c r="K477" s="12" t="s">
        <v>11</v>
      </c>
      <c r="L477" s="22" t="s">
        <v>36</v>
      </c>
      <c r="M477" s="45">
        <f>(M478/M479)*100</f>
        <v>68.181818181818173</v>
      </c>
    </row>
    <row r="478" spans="1:13" s="18" customFormat="1" ht="56.25" x14ac:dyDescent="0.25">
      <c r="A478" s="9">
        <v>512</v>
      </c>
      <c r="B478" s="9" t="s">
        <v>15</v>
      </c>
      <c r="C478" s="9" t="s">
        <v>16</v>
      </c>
      <c r="D478" s="9">
        <v>21637</v>
      </c>
      <c r="E478" s="11" t="s">
        <v>235</v>
      </c>
      <c r="F478" s="11" t="s">
        <v>236</v>
      </c>
      <c r="G478" s="11"/>
      <c r="H478" s="7">
        <v>13</v>
      </c>
      <c r="I478" s="6" t="s">
        <v>293</v>
      </c>
      <c r="J478" s="33">
        <v>15</v>
      </c>
      <c r="K478" s="6" t="s">
        <v>293</v>
      </c>
      <c r="L478" s="20" t="s">
        <v>36</v>
      </c>
      <c r="M478" s="43">
        <v>15</v>
      </c>
    </row>
    <row r="479" spans="1:13" s="18" customFormat="1" ht="56.25" x14ac:dyDescent="0.25">
      <c r="A479" s="9">
        <v>512</v>
      </c>
      <c r="B479" s="9" t="s">
        <v>15</v>
      </c>
      <c r="C479" s="9" t="s">
        <v>16</v>
      </c>
      <c r="D479" s="9">
        <v>21637</v>
      </c>
      <c r="E479" s="11" t="s">
        <v>235</v>
      </c>
      <c r="F479" s="11" t="s">
        <v>237</v>
      </c>
      <c r="G479" s="11"/>
      <c r="H479" s="7">
        <v>57</v>
      </c>
      <c r="I479" s="6" t="s">
        <v>285</v>
      </c>
      <c r="J479" s="33">
        <v>57</v>
      </c>
      <c r="K479" s="6" t="s">
        <v>285</v>
      </c>
      <c r="L479" s="20" t="s">
        <v>36</v>
      </c>
      <c r="M479" s="43">
        <v>22</v>
      </c>
    </row>
    <row r="480" spans="1:13" s="17" customFormat="1" ht="56.25" x14ac:dyDescent="0.25">
      <c r="A480" s="8">
        <v>512</v>
      </c>
      <c r="B480" s="8" t="s">
        <v>8</v>
      </c>
      <c r="C480" s="8" t="s">
        <v>9</v>
      </c>
      <c r="D480" s="8">
        <v>21638</v>
      </c>
      <c r="E480" s="10" t="s">
        <v>238</v>
      </c>
      <c r="F480" s="10" t="s">
        <v>238</v>
      </c>
      <c r="G480" s="10" t="s">
        <v>716</v>
      </c>
      <c r="H480" s="8">
        <f>(H481/H482)*100</f>
        <v>80</v>
      </c>
      <c r="I480" s="12" t="s">
        <v>11</v>
      </c>
      <c r="J480" s="8">
        <f>(J481/J482)*100</f>
        <v>88</v>
      </c>
      <c r="K480" s="12" t="s">
        <v>11</v>
      </c>
      <c r="L480" s="22" t="s">
        <v>36</v>
      </c>
      <c r="M480" s="45">
        <v>-998</v>
      </c>
    </row>
    <row r="481" spans="1:13" s="18" customFormat="1" ht="56.25" x14ac:dyDescent="0.25">
      <c r="A481" s="9">
        <v>512</v>
      </c>
      <c r="B481" s="9" t="s">
        <v>8</v>
      </c>
      <c r="C481" s="9" t="s">
        <v>9</v>
      </c>
      <c r="D481" s="9">
        <v>21638</v>
      </c>
      <c r="E481" s="11" t="s">
        <v>238</v>
      </c>
      <c r="F481" s="11" t="s">
        <v>239</v>
      </c>
      <c r="G481" s="11"/>
      <c r="H481" s="9">
        <v>20</v>
      </c>
      <c r="I481" s="9" t="s">
        <v>294</v>
      </c>
      <c r="J481" s="9">
        <v>22</v>
      </c>
      <c r="K481" s="9" t="s">
        <v>294</v>
      </c>
      <c r="L481" s="20" t="s">
        <v>36</v>
      </c>
      <c r="M481" s="43"/>
    </row>
    <row r="482" spans="1:13" s="18" customFormat="1" ht="56.25" x14ac:dyDescent="0.25">
      <c r="A482" s="9">
        <v>512</v>
      </c>
      <c r="B482" s="9" t="s">
        <v>8</v>
      </c>
      <c r="C482" s="9" t="s">
        <v>9</v>
      </c>
      <c r="D482" s="9">
        <v>21638</v>
      </c>
      <c r="E482" s="11" t="s">
        <v>238</v>
      </c>
      <c r="F482" s="11" t="s">
        <v>240</v>
      </c>
      <c r="G482" s="11"/>
      <c r="H482" s="9">
        <v>25</v>
      </c>
      <c r="I482" s="9" t="s">
        <v>294</v>
      </c>
      <c r="J482" s="9">
        <v>25</v>
      </c>
      <c r="K482" s="9" t="s">
        <v>294</v>
      </c>
      <c r="L482" s="20" t="s">
        <v>36</v>
      </c>
      <c r="M482" s="43"/>
    </row>
    <row r="483" spans="1:13" s="17" customFormat="1" ht="56.25" x14ac:dyDescent="0.25">
      <c r="A483" s="8">
        <v>512</v>
      </c>
      <c r="B483" s="8" t="s">
        <v>15</v>
      </c>
      <c r="C483" s="8" t="s">
        <v>16</v>
      </c>
      <c r="D483" s="8">
        <v>21639</v>
      </c>
      <c r="E483" s="10" t="s">
        <v>241</v>
      </c>
      <c r="F483" s="10" t="s">
        <v>241</v>
      </c>
      <c r="G483" s="10" t="s">
        <v>717</v>
      </c>
      <c r="H483" s="8">
        <f>(H484/H485)*100</f>
        <v>77.777777777777786</v>
      </c>
      <c r="I483" s="8" t="s">
        <v>11</v>
      </c>
      <c r="J483" s="8">
        <f>(J484/J485)*100</f>
        <v>80</v>
      </c>
      <c r="K483" s="8" t="s">
        <v>11</v>
      </c>
      <c r="L483" s="22" t="s">
        <v>36</v>
      </c>
      <c r="M483" s="45">
        <f>(M484/M485)*100</f>
        <v>100</v>
      </c>
    </row>
    <row r="484" spans="1:13" s="18" customFormat="1" ht="56.25" x14ac:dyDescent="0.25">
      <c r="A484" s="9">
        <v>512</v>
      </c>
      <c r="B484" s="9" t="s">
        <v>15</v>
      </c>
      <c r="C484" s="9" t="s">
        <v>16</v>
      </c>
      <c r="D484" s="9">
        <v>21639</v>
      </c>
      <c r="E484" s="11" t="s">
        <v>241</v>
      </c>
      <c r="F484" s="11" t="s">
        <v>242</v>
      </c>
      <c r="G484" s="11"/>
      <c r="H484" s="9">
        <v>21</v>
      </c>
      <c r="I484" s="6" t="s">
        <v>294</v>
      </c>
      <c r="J484" s="33">
        <v>24</v>
      </c>
      <c r="K484" s="6" t="s">
        <v>294</v>
      </c>
      <c r="L484" s="20" t="s">
        <v>36</v>
      </c>
      <c r="M484" s="43">
        <v>13</v>
      </c>
    </row>
    <row r="485" spans="1:13" s="18" customFormat="1" ht="56.25" x14ac:dyDescent="0.25">
      <c r="A485" s="9">
        <v>512</v>
      </c>
      <c r="B485" s="9" t="s">
        <v>15</v>
      </c>
      <c r="C485" s="9" t="s">
        <v>16</v>
      </c>
      <c r="D485" s="9">
        <v>21639</v>
      </c>
      <c r="E485" s="11" t="s">
        <v>241</v>
      </c>
      <c r="F485" s="11" t="s">
        <v>243</v>
      </c>
      <c r="G485" s="11"/>
      <c r="H485" s="9">
        <v>27</v>
      </c>
      <c r="I485" s="6" t="s">
        <v>294</v>
      </c>
      <c r="J485" s="33">
        <v>30</v>
      </c>
      <c r="K485" s="6" t="s">
        <v>294</v>
      </c>
      <c r="L485" s="20" t="s">
        <v>36</v>
      </c>
      <c r="M485" s="43">
        <v>13</v>
      </c>
    </row>
    <row r="486" spans="1:13" s="17" customFormat="1" ht="56.25" x14ac:dyDescent="0.25">
      <c r="A486" s="8">
        <v>512</v>
      </c>
      <c r="B486" s="8" t="s">
        <v>15</v>
      </c>
      <c r="C486" s="8" t="s">
        <v>16</v>
      </c>
      <c r="D486" s="8">
        <v>21640</v>
      </c>
      <c r="E486" s="10" t="s">
        <v>244</v>
      </c>
      <c r="F486" s="10" t="s">
        <v>244</v>
      </c>
      <c r="G486" s="10" t="s">
        <v>718</v>
      </c>
      <c r="H486" s="8">
        <f>(H487/H488)*100</f>
        <v>72.093023255813947</v>
      </c>
      <c r="I486" s="12" t="s">
        <v>11</v>
      </c>
      <c r="J486" s="8">
        <f>(J487/J488)*100</f>
        <v>76</v>
      </c>
      <c r="K486" s="12" t="s">
        <v>11</v>
      </c>
      <c r="L486" s="22" t="s">
        <v>36</v>
      </c>
      <c r="M486" s="45">
        <f>(M487/M488)*100</f>
        <v>90.476190476190482</v>
      </c>
    </row>
    <row r="487" spans="1:13" s="18" customFormat="1" ht="56.25" x14ac:dyDescent="0.25">
      <c r="A487" s="9">
        <v>512</v>
      </c>
      <c r="B487" s="9" t="s">
        <v>15</v>
      </c>
      <c r="C487" s="9" t="s">
        <v>16</v>
      </c>
      <c r="D487" s="9">
        <v>21640</v>
      </c>
      <c r="E487" s="11" t="s">
        <v>244</v>
      </c>
      <c r="F487" s="11" t="s">
        <v>245</v>
      </c>
      <c r="G487" s="11"/>
      <c r="H487" s="7">
        <v>31</v>
      </c>
      <c r="I487" s="6" t="s">
        <v>287</v>
      </c>
      <c r="J487" s="33">
        <v>19</v>
      </c>
      <c r="K487" s="6" t="s">
        <v>287</v>
      </c>
      <c r="L487" s="20" t="s">
        <v>36</v>
      </c>
      <c r="M487" s="43">
        <v>19</v>
      </c>
    </row>
    <row r="488" spans="1:13" s="18" customFormat="1" ht="56.25" x14ac:dyDescent="0.25">
      <c r="A488" s="9">
        <v>512</v>
      </c>
      <c r="B488" s="9" t="s">
        <v>15</v>
      </c>
      <c r="C488" s="9" t="s">
        <v>16</v>
      </c>
      <c r="D488" s="9">
        <v>21640</v>
      </c>
      <c r="E488" s="11" t="s">
        <v>244</v>
      </c>
      <c r="F488" s="11" t="s">
        <v>246</v>
      </c>
      <c r="G488" s="11"/>
      <c r="H488" s="7">
        <v>43</v>
      </c>
      <c r="I488" s="6" t="s">
        <v>287</v>
      </c>
      <c r="J488" s="33">
        <v>25</v>
      </c>
      <c r="K488" s="6" t="s">
        <v>287</v>
      </c>
      <c r="L488" s="20" t="s">
        <v>36</v>
      </c>
      <c r="M488" s="43">
        <v>21</v>
      </c>
    </row>
    <row r="489" spans="1:13" s="17" customFormat="1" ht="56.25" x14ac:dyDescent="0.25">
      <c r="A489" s="8">
        <v>512</v>
      </c>
      <c r="B489" s="8" t="s">
        <v>8</v>
      </c>
      <c r="C489" s="8" t="s">
        <v>9</v>
      </c>
      <c r="D489" s="8">
        <v>21641</v>
      </c>
      <c r="E489" s="10" t="s">
        <v>247</v>
      </c>
      <c r="F489" s="10" t="s">
        <v>247</v>
      </c>
      <c r="G489" s="10" t="s">
        <v>719</v>
      </c>
      <c r="H489" s="8">
        <f>(H490/H491)*100</f>
        <v>49.523809523809526</v>
      </c>
      <c r="I489" s="12" t="s">
        <v>11</v>
      </c>
      <c r="J489" s="8">
        <f>(J490/J491)*100</f>
        <v>49.775381850853549</v>
      </c>
      <c r="K489" s="12" t="s">
        <v>11</v>
      </c>
      <c r="L489" s="22" t="s">
        <v>36</v>
      </c>
      <c r="M489" s="45">
        <v>-998</v>
      </c>
    </row>
    <row r="490" spans="1:13" s="18" customFormat="1" ht="56.25" x14ac:dyDescent="0.25">
      <c r="A490" s="9">
        <v>512</v>
      </c>
      <c r="B490" s="9" t="s">
        <v>8</v>
      </c>
      <c r="C490" s="9" t="s">
        <v>9</v>
      </c>
      <c r="D490" s="9">
        <v>21641</v>
      </c>
      <c r="E490" s="11" t="s">
        <v>247</v>
      </c>
      <c r="F490" s="11" t="s">
        <v>248</v>
      </c>
      <c r="G490" s="11"/>
      <c r="H490" s="9">
        <v>520</v>
      </c>
      <c r="I490" s="9" t="s">
        <v>290</v>
      </c>
      <c r="J490" s="9">
        <v>554</v>
      </c>
      <c r="K490" s="9" t="s">
        <v>290</v>
      </c>
      <c r="L490" s="20" t="s">
        <v>36</v>
      </c>
      <c r="M490" s="43"/>
    </row>
    <row r="491" spans="1:13" s="18" customFormat="1" ht="56.25" x14ac:dyDescent="0.25">
      <c r="A491" s="9">
        <v>512</v>
      </c>
      <c r="B491" s="9" t="s">
        <v>8</v>
      </c>
      <c r="C491" s="9" t="s">
        <v>9</v>
      </c>
      <c r="D491" s="9">
        <v>21641</v>
      </c>
      <c r="E491" s="11" t="s">
        <v>247</v>
      </c>
      <c r="F491" s="11" t="s">
        <v>249</v>
      </c>
      <c r="G491" s="11"/>
      <c r="H491" s="9">
        <v>1050</v>
      </c>
      <c r="I491" s="9" t="s">
        <v>290</v>
      </c>
      <c r="J491" s="9">
        <v>1113</v>
      </c>
      <c r="K491" s="9" t="s">
        <v>290</v>
      </c>
      <c r="L491" s="20" t="s">
        <v>36</v>
      </c>
      <c r="M491" s="43"/>
    </row>
    <row r="492" spans="1:13" s="17" customFormat="1" ht="56.25" x14ac:dyDescent="0.25">
      <c r="A492" s="8">
        <v>512</v>
      </c>
      <c r="B492" s="8" t="s">
        <v>15</v>
      </c>
      <c r="C492" s="8" t="s">
        <v>16</v>
      </c>
      <c r="D492" s="8">
        <v>21642</v>
      </c>
      <c r="E492" s="10" t="s">
        <v>250</v>
      </c>
      <c r="F492" s="10" t="s">
        <v>250</v>
      </c>
      <c r="G492" s="10" t="s">
        <v>720</v>
      </c>
      <c r="H492" s="8">
        <f>(H493/H494)*100</f>
        <v>95.567375886524815</v>
      </c>
      <c r="I492" s="8" t="s">
        <v>11</v>
      </c>
      <c r="J492" s="8">
        <f>(J493/J494)*100</f>
        <v>96.8</v>
      </c>
      <c r="K492" s="8" t="s">
        <v>11</v>
      </c>
      <c r="L492" s="22" t="s">
        <v>36</v>
      </c>
      <c r="M492" s="45">
        <f>(M493/M494)*100</f>
        <v>99.132947976878611</v>
      </c>
    </row>
    <row r="493" spans="1:13" s="18" customFormat="1" ht="56.25" x14ac:dyDescent="0.25">
      <c r="A493" s="9">
        <v>512</v>
      </c>
      <c r="B493" s="9" t="s">
        <v>15</v>
      </c>
      <c r="C493" s="9" t="s">
        <v>16</v>
      </c>
      <c r="D493" s="9">
        <v>21642</v>
      </c>
      <c r="E493" s="11" t="s">
        <v>250</v>
      </c>
      <c r="F493" s="11" t="s">
        <v>251</v>
      </c>
      <c r="G493" s="11"/>
      <c r="H493" s="7">
        <v>1078</v>
      </c>
      <c r="I493" s="6" t="s">
        <v>295</v>
      </c>
      <c r="J493" s="33">
        <v>242</v>
      </c>
      <c r="K493" s="6" t="s">
        <v>295</v>
      </c>
      <c r="L493" s="20" t="s">
        <v>36</v>
      </c>
      <c r="M493" s="43">
        <v>343</v>
      </c>
    </row>
    <row r="494" spans="1:13" s="18" customFormat="1" ht="56.25" x14ac:dyDescent="0.25">
      <c r="A494" s="9">
        <v>512</v>
      </c>
      <c r="B494" s="9" t="s">
        <v>15</v>
      </c>
      <c r="C494" s="9" t="s">
        <v>16</v>
      </c>
      <c r="D494" s="9">
        <v>21642</v>
      </c>
      <c r="E494" s="11" t="s">
        <v>250</v>
      </c>
      <c r="F494" s="11" t="s">
        <v>252</v>
      </c>
      <c r="G494" s="11"/>
      <c r="H494" s="7">
        <v>1128</v>
      </c>
      <c r="I494" s="6" t="s">
        <v>295</v>
      </c>
      <c r="J494" s="33">
        <v>250</v>
      </c>
      <c r="K494" s="6" t="s">
        <v>295</v>
      </c>
      <c r="L494" s="20" t="s">
        <v>36</v>
      </c>
      <c r="M494" s="43">
        <v>346</v>
      </c>
    </row>
    <row r="495" spans="1:13" s="17" customFormat="1" ht="56.25" x14ac:dyDescent="0.25">
      <c r="A495" s="8">
        <v>512</v>
      </c>
      <c r="B495" s="8" t="s">
        <v>15</v>
      </c>
      <c r="C495" s="8" t="s">
        <v>16</v>
      </c>
      <c r="D495" s="8">
        <v>21643</v>
      </c>
      <c r="E495" s="10" t="s">
        <v>253</v>
      </c>
      <c r="F495" s="10" t="s">
        <v>253</v>
      </c>
      <c r="G495" s="10" t="s">
        <v>721</v>
      </c>
      <c r="H495" s="8">
        <f>(H496/H497)*100</f>
        <v>36.39464250149372</v>
      </c>
      <c r="I495" s="12" t="s">
        <v>11</v>
      </c>
      <c r="J495" s="8">
        <f>(J496/J497)*100</f>
        <v>36.501508958245786</v>
      </c>
      <c r="K495" s="12" t="s">
        <v>11</v>
      </c>
      <c r="L495" s="22" t="s">
        <v>36</v>
      </c>
      <c r="M495" s="45">
        <f>(M496/M497)*100</f>
        <v>15.416028586013272</v>
      </c>
    </row>
    <row r="496" spans="1:13" s="18" customFormat="1" ht="56.25" x14ac:dyDescent="0.25">
      <c r="A496" s="9">
        <v>512</v>
      </c>
      <c r="B496" s="9" t="s">
        <v>15</v>
      </c>
      <c r="C496" s="9" t="s">
        <v>16</v>
      </c>
      <c r="D496" s="9">
        <v>21643</v>
      </c>
      <c r="E496" s="11" t="s">
        <v>253</v>
      </c>
      <c r="F496" s="11" t="s">
        <v>254</v>
      </c>
      <c r="G496" s="11"/>
      <c r="H496" s="7">
        <v>14619</v>
      </c>
      <c r="I496" s="6" t="s">
        <v>289</v>
      </c>
      <c r="J496" s="33">
        <v>19110</v>
      </c>
      <c r="K496" s="6" t="s">
        <v>289</v>
      </c>
      <c r="L496" s="20" t="s">
        <v>36</v>
      </c>
      <c r="M496" s="43">
        <v>1510</v>
      </c>
    </row>
    <row r="497" spans="1:13" s="18" customFormat="1" ht="56.25" x14ac:dyDescent="0.25">
      <c r="A497" s="9">
        <v>512</v>
      </c>
      <c r="B497" s="9" t="s">
        <v>15</v>
      </c>
      <c r="C497" s="9" t="s">
        <v>16</v>
      </c>
      <c r="D497" s="9">
        <v>21643</v>
      </c>
      <c r="E497" s="11" t="s">
        <v>253</v>
      </c>
      <c r="F497" s="11" t="s">
        <v>255</v>
      </c>
      <c r="G497" s="11"/>
      <c r="H497" s="7">
        <v>40168</v>
      </c>
      <c r="I497" s="6" t="s">
        <v>289</v>
      </c>
      <c r="J497" s="6">
        <v>52354</v>
      </c>
      <c r="K497" s="6" t="s">
        <v>289</v>
      </c>
      <c r="L497" s="20" t="s">
        <v>36</v>
      </c>
      <c r="M497" s="43">
        <v>9795</v>
      </c>
    </row>
    <row r="498" spans="1:13" s="17" customFormat="1" ht="56.25" x14ac:dyDescent="0.25">
      <c r="A498" s="8">
        <v>512</v>
      </c>
      <c r="B498" s="8" t="s">
        <v>8</v>
      </c>
      <c r="C498" s="8" t="s">
        <v>9</v>
      </c>
      <c r="D498" s="8">
        <v>21644</v>
      </c>
      <c r="E498" s="10" t="s">
        <v>256</v>
      </c>
      <c r="F498" s="10" t="s">
        <v>256</v>
      </c>
      <c r="G498" s="10" t="s">
        <v>722</v>
      </c>
      <c r="H498" s="8">
        <f>(H499/H500)*100</f>
        <v>80</v>
      </c>
      <c r="I498" s="12" t="s">
        <v>11</v>
      </c>
      <c r="J498" s="8">
        <f>(J499/J500)*100</f>
        <v>80</v>
      </c>
      <c r="K498" s="12" t="s">
        <v>11</v>
      </c>
      <c r="L498" s="22" t="s">
        <v>257</v>
      </c>
      <c r="M498" s="45">
        <v>-998</v>
      </c>
    </row>
    <row r="499" spans="1:13" s="18" customFormat="1" ht="45" x14ac:dyDescent="0.25">
      <c r="A499" s="9">
        <v>512</v>
      </c>
      <c r="B499" s="9" t="s">
        <v>8</v>
      </c>
      <c r="C499" s="9" t="s">
        <v>9</v>
      </c>
      <c r="D499" s="9">
        <v>21644</v>
      </c>
      <c r="E499" s="11" t="s">
        <v>256</v>
      </c>
      <c r="F499" s="11" t="s">
        <v>258</v>
      </c>
      <c r="G499" s="11"/>
      <c r="H499" s="7">
        <v>80</v>
      </c>
      <c r="I499" s="6" t="s">
        <v>307</v>
      </c>
      <c r="J499" s="37">
        <v>400</v>
      </c>
      <c r="K499" s="6" t="s">
        <v>307</v>
      </c>
      <c r="L499" s="20" t="s">
        <v>257</v>
      </c>
      <c r="M499" s="43"/>
    </row>
    <row r="500" spans="1:13" s="18" customFormat="1" ht="45" x14ac:dyDescent="0.25">
      <c r="A500" s="9">
        <v>512</v>
      </c>
      <c r="B500" s="9" t="s">
        <v>8</v>
      </c>
      <c r="C500" s="9" t="s">
        <v>9</v>
      </c>
      <c r="D500" s="9">
        <v>21644</v>
      </c>
      <c r="E500" s="11" t="s">
        <v>256</v>
      </c>
      <c r="F500" s="11" t="s">
        <v>194</v>
      </c>
      <c r="G500" s="11"/>
      <c r="H500" s="7">
        <v>100</v>
      </c>
      <c r="I500" s="6" t="s">
        <v>307</v>
      </c>
      <c r="J500" s="37">
        <v>500</v>
      </c>
      <c r="K500" s="6" t="s">
        <v>307</v>
      </c>
      <c r="L500" s="20" t="s">
        <v>257</v>
      </c>
      <c r="M500" s="43"/>
    </row>
    <row r="501" spans="1:13" s="17" customFormat="1" ht="45" x14ac:dyDescent="0.25">
      <c r="A501" s="8">
        <v>512</v>
      </c>
      <c r="B501" s="8" t="s">
        <v>15</v>
      </c>
      <c r="C501" s="8" t="s">
        <v>16</v>
      </c>
      <c r="D501" s="8">
        <v>21645</v>
      </c>
      <c r="E501" s="10" t="s">
        <v>259</v>
      </c>
      <c r="F501" s="10" t="s">
        <v>259</v>
      </c>
      <c r="G501" s="26" t="s">
        <v>723</v>
      </c>
      <c r="H501" s="8">
        <f>(H502/H503)*100</f>
        <v>92.045454545454547</v>
      </c>
      <c r="I501" s="12" t="s">
        <v>11</v>
      </c>
      <c r="J501" s="8">
        <f>(J502/J503)*100</f>
        <v>100</v>
      </c>
      <c r="K501" s="12" t="s">
        <v>11</v>
      </c>
      <c r="L501" s="22" t="s">
        <v>260</v>
      </c>
      <c r="M501" s="45">
        <f>(M502/M503)*100</f>
        <v>100</v>
      </c>
    </row>
    <row r="502" spans="1:13" s="18" customFormat="1" ht="45" x14ac:dyDescent="0.25">
      <c r="A502" s="9">
        <v>512</v>
      </c>
      <c r="B502" s="9" t="s">
        <v>15</v>
      </c>
      <c r="C502" s="9" t="s">
        <v>16</v>
      </c>
      <c r="D502" s="9">
        <v>21645</v>
      </c>
      <c r="E502" s="11" t="s">
        <v>259</v>
      </c>
      <c r="F502" s="11" t="s">
        <v>261</v>
      </c>
      <c r="G502" s="11"/>
      <c r="H502" s="7">
        <v>81</v>
      </c>
      <c r="I502" s="6" t="s">
        <v>308</v>
      </c>
      <c r="J502" s="37">
        <v>50</v>
      </c>
      <c r="K502" s="6" t="s">
        <v>308</v>
      </c>
      <c r="L502" s="20" t="s">
        <v>260</v>
      </c>
      <c r="M502" s="43">
        <v>15</v>
      </c>
    </row>
    <row r="503" spans="1:13" s="18" customFormat="1" ht="45" x14ac:dyDescent="0.25">
      <c r="A503" s="9">
        <v>512</v>
      </c>
      <c r="B503" s="9" t="s">
        <v>15</v>
      </c>
      <c r="C503" s="9" t="s">
        <v>16</v>
      </c>
      <c r="D503" s="9">
        <v>21645</v>
      </c>
      <c r="E503" s="11" t="s">
        <v>259</v>
      </c>
      <c r="F503" s="11" t="s">
        <v>262</v>
      </c>
      <c r="G503" s="11"/>
      <c r="H503" s="7">
        <v>88</v>
      </c>
      <c r="I503" s="6" t="s">
        <v>308</v>
      </c>
      <c r="J503" s="37">
        <v>50</v>
      </c>
      <c r="K503" s="6" t="s">
        <v>308</v>
      </c>
      <c r="L503" s="20" t="s">
        <v>260</v>
      </c>
      <c r="M503" s="43">
        <v>15</v>
      </c>
    </row>
    <row r="504" spans="1:13" s="17" customFormat="1" ht="45" x14ac:dyDescent="0.25">
      <c r="A504" s="8">
        <v>512</v>
      </c>
      <c r="B504" s="8" t="s">
        <v>15</v>
      </c>
      <c r="C504" s="8" t="s">
        <v>16</v>
      </c>
      <c r="D504" s="8">
        <v>21646</v>
      </c>
      <c r="E504" s="10" t="s">
        <v>263</v>
      </c>
      <c r="F504" s="10" t="s">
        <v>263</v>
      </c>
      <c r="G504" s="26" t="s">
        <v>724</v>
      </c>
      <c r="H504" s="8">
        <f>(H505/H506)*100</f>
        <v>0</v>
      </c>
      <c r="I504" s="12" t="s">
        <v>11</v>
      </c>
      <c r="J504" s="8">
        <f>(J505/J506)*100</f>
        <v>8</v>
      </c>
      <c r="K504" s="12" t="s">
        <v>11</v>
      </c>
      <c r="L504" s="22" t="s">
        <v>264</v>
      </c>
      <c r="M504" s="45">
        <f>(M505/M506)*100</f>
        <v>0</v>
      </c>
    </row>
    <row r="505" spans="1:13" s="18" customFormat="1" ht="45" x14ac:dyDescent="0.25">
      <c r="A505" s="9">
        <v>512</v>
      </c>
      <c r="B505" s="9" t="s">
        <v>15</v>
      </c>
      <c r="C505" s="9" t="s">
        <v>16</v>
      </c>
      <c r="D505" s="9">
        <v>21646</v>
      </c>
      <c r="E505" s="11" t="s">
        <v>263</v>
      </c>
      <c r="F505" s="11" t="s">
        <v>265</v>
      </c>
      <c r="G505" s="11"/>
      <c r="H505" s="9">
        <v>0</v>
      </c>
      <c r="I505" s="9" t="s">
        <v>303</v>
      </c>
      <c r="J505" s="9">
        <v>40</v>
      </c>
      <c r="K505" s="9" t="s">
        <v>284</v>
      </c>
      <c r="L505" s="20" t="s">
        <v>264</v>
      </c>
      <c r="M505" s="43">
        <v>0</v>
      </c>
    </row>
    <row r="506" spans="1:13" s="18" customFormat="1" ht="45" x14ac:dyDescent="0.25">
      <c r="A506" s="9">
        <v>512</v>
      </c>
      <c r="B506" s="9" t="s">
        <v>15</v>
      </c>
      <c r="C506" s="9" t="s">
        <v>16</v>
      </c>
      <c r="D506" s="9">
        <v>21646</v>
      </c>
      <c r="E506" s="11" t="s">
        <v>263</v>
      </c>
      <c r="F506" s="11" t="s">
        <v>266</v>
      </c>
      <c r="G506" s="11"/>
      <c r="H506" s="9">
        <v>100</v>
      </c>
      <c r="I506" s="9" t="s">
        <v>303</v>
      </c>
      <c r="J506" s="9">
        <v>500</v>
      </c>
      <c r="K506" s="9" t="s">
        <v>284</v>
      </c>
      <c r="L506" s="20" t="s">
        <v>264</v>
      </c>
      <c r="M506" s="43">
        <v>122</v>
      </c>
    </row>
    <row r="507" spans="1:13" s="17" customFormat="1" ht="56.25" x14ac:dyDescent="0.25">
      <c r="A507" s="8">
        <v>512</v>
      </c>
      <c r="B507" s="8" t="s">
        <v>8</v>
      </c>
      <c r="C507" s="8" t="s">
        <v>9</v>
      </c>
      <c r="D507" s="8">
        <v>21647</v>
      </c>
      <c r="E507" s="10" t="s">
        <v>267</v>
      </c>
      <c r="F507" s="10" t="s">
        <v>267</v>
      </c>
      <c r="G507" s="10" t="s">
        <v>725</v>
      </c>
      <c r="H507" s="8">
        <f>(H508/H509)*100</f>
        <v>98.346096155364336</v>
      </c>
      <c r="I507" s="8" t="s">
        <v>11</v>
      </c>
      <c r="J507" s="8">
        <f>(J508/J509)*100</f>
        <v>98.457315187132693</v>
      </c>
      <c r="K507" s="8" t="s">
        <v>11</v>
      </c>
      <c r="L507" s="22" t="s">
        <v>868</v>
      </c>
      <c r="M507" s="45">
        <v>-998</v>
      </c>
    </row>
    <row r="508" spans="1:13" s="18" customFormat="1" ht="56.25" x14ac:dyDescent="0.25">
      <c r="A508" s="9">
        <v>512</v>
      </c>
      <c r="B508" s="9" t="s">
        <v>8</v>
      </c>
      <c r="C508" s="9" t="s">
        <v>9</v>
      </c>
      <c r="D508" s="9">
        <v>21647</v>
      </c>
      <c r="E508" s="11" t="s">
        <v>267</v>
      </c>
      <c r="F508" s="11" t="s">
        <v>267</v>
      </c>
      <c r="G508" s="11" t="s">
        <v>867</v>
      </c>
      <c r="H508" s="9">
        <v>24915</v>
      </c>
      <c r="I508" s="9" t="s">
        <v>290</v>
      </c>
      <c r="J508" s="9">
        <v>25465</v>
      </c>
      <c r="K508" s="9" t="s">
        <v>290</v>
      </c>
      <c r="L508" s="20" t="s">
        <v>868</v>
      </c>
      <c r="M508" s="43"/>
    </row>
    <row r="509" spans="1:13" s="18" customFormat="1" ht="56.25" x14ac:dyDescent="0.25">
      <c r="A509" s="9">
        <v>512</v>
      </c>
      <c r="B509" s="9" t="s">
        <v>8</v>
      </c>
      <c r="C509" s="9" t="s">
        <v>9</v>
      </c>
      <c r="D509" s="9">
        <v>21647</v>
      </c>
      <c r="E509" s="11" t="s">
        <v>267</v>
      </c>
      <c r="F509" s="48" t="s">
        <v>268</v>
      </c>
      <c r="G509" s="11"/>
      <c r="H509" s="9">
        <v>25334</v>
      </c>
      <c r="I509" s="9" t="s">
        <v>290</v>
      </c>
      <c r="J509" s="9">
        <v>25864</v>
      </c>
      <c r="K509" s="9" t="s">
        <v>290</v>
      </c>
      <c r="L509" s="20" t="s">
        <v>868</v>
      </c>
      <c r="M509" s="43"/>
    </row>
    <row r="510" spans="1:13" s="17" customFormat="1" ht="56.25" x14ac:dyDescent="0.25">
      <c r="A510" s="8">
        <v>512</v>
      </c>
      <c r="B510" s="8" t="s">
        <v>15</v>
      </c>
      <c r="C510" s="8" t="s">
        <v>16</v>
      </c>
      <c r="D510" s="8">
        <v>21648</v>
      </c>
      <c r="E510" s="10" t="s">
        <v>269</v>
      </c>
      <c r="F510" s="10" t="s">
        <v>269</v>
      </c>
      <c r="G510" s="10" t="s">
        <v>726</v>
      </c>
      <c r="H510" s="8">
        <f>((H511-H512)/H512)*100</f>
        <v>17.200674536256326</v>
      </c>
      <c r="I510" s="8" t="s">
        <v>11</v>
      </c>
      <c r="J510" s="8">
        <f>((J511-J512)/J512)*100</f>
        <v>14.719424460431654</v>
      </c>
      <c r="K510" s="8" t="s">
        <v>11</v>
      </c>
      <c r="L510" s="22" t="s">
        <v>215</v>
      </c>
      <c r="M510" s="45">
        <v>0</v>
      </c>
    </row>
    <row r="511" spans="1:13" s="18" customFormat="1" ht="56.25" x14ac:dyDescent="0.25">
      <c r="A511" s="9">
        <v>512</v>
      </c>
      <c r="B511" s="9" t="s">
        <v>15</v>
      </c>
      <c r="C511" s="9" t="s">
        <v>16</v>
      </c>
      <c r="D511" s="9">
        <v>21648</v>
      </c>
      <c r="E511" s="11" t="s">
        <v>269</v>
      </c>
      <c r="F511" s="11" t="s">
        <v>270</v>
      </c>
      <c r="G511" s="11"/>
      <c r="H511" s="9">
        <v>6950</v>
      </c>
      <c r="I511" s="9" t="s">
        <v>305</v>
      </c>
      <c r="J511" s="9">
        <v>7973</v>
      </c>
      <c r="K511" s="9" t="s">
        <v>305</v>
      </c>
      <c r="L511" s="20" t="s">
        <v>215</v>
      </c>
      <c r="M511" s="43"/>
    </row>
    <row r="512" spans="1:13" s="18" customFormat="1" ht="56.25" x14ac:dyDescent="0.25">
      <c r="A512" s="9">
        <v>512</v>
      </c>
      <c r="B512" s="9" t="s">
        <v>15</v>
      </c>
      <c r="C512" s="9" t="s">
        <v>16</v>
      </c>
      <c r="D512" s="9">
        <v>21648</v>
      </c>
      <c r="E512" s="11" t="s">
        <v>269</v>
      </c>
      <c r="F512" s="11" t="s">
        <v>271</v>
      </c>
      <c r="G512" s="11"/>
      <c r="H512" s="9">
        <v>5930</v>
      </c>
      <c r="I512" s="9" t="s">
        <v>305</v>
      </c>
      <c r="J512" s="9">
        <v>6950</v>
      </c>
      <c r="K512" s="9" t="s">
        <v>305</v>
      </c>
      <c r="L512" s="20" t="s">
        <v>215</v>
      </c>
      <c r="M512" s="43"/>
    </row>
    <row r="513" spans="1:13" s="17" customFormat="1" ht="56.25" x14ac:dyDescent="0.25">
      <c r="A513" s="8">
        <v>512</v>
      </c>
      <c r="B513" s="8" t="s">
        <v>15</v>
      </c>
      <c r="C513" s="8" t="s">
        <v>16</v>
      </c>
      <c r="D513" s="8">
        <v>21649</v>
      </c>
      <c r="E513" s="10" t="s">
        <v>272</v>
      </c>
      <c r="F513" s="10" t="s">
        <v>272</v>
      </c>
      <c r="G513" s="10" t="s">
        <v>727</v>
      </c>
      <c r="H513" s="8">
        <f>(H514/H515)*100</f>
        <v>100</v>
      </c>
      <c r="I513" s="8" t="s">
        <v>11</v>
      </c>
      <c r="J513" s="8">
        <f>(J514/J515)*100</f>
        <v>100</v>
      </c>
      <c r="K513" s="8" t="s">
        <v>11</v>
      </c>
      <c r="L513" s="22" t="s">
        <v>215</v>
      </c>
      <c r="M513" s="45">
        <f>(M514/M515)*100</f>
        <v>40.425531914893611</v>
      </c>
    </row>
    <row r="514" spans="1:13" s="18" customFormat="1" ht="56.25" x14ac:dyDescent="0.25">
      <c r="A514" s="9">
        <v>512</v>
      </c>
      <c r="B514" s="9" t="s">
        <v>15</v>
      </c>
      <c r="C514" s="9" t="s">
        <v>16</v>
      </c>
      <c r="D514" s="9">
        <v>21649</v>
      </c>
      <c r="E514" s="11" t="s">
        <v>272</v>
      </c>
      <c r="F514" s="11" t="s">
        <v>273</v>
      </c>
      <c r="G514" s="11"/>
      <c r="H514" s="7">
        <v>12</v>
      </c>
      <c r="I514" s="6" t="s">
        <v>296</v>
      </c>
      <c r="J514" s="33">
        <v>12</v>
      </c>
      <c r="K514" s="6" t="s">
        <v>296</v>
      </c>
      <c r="L514" s="20" t="s">
        <v>215</v>
      </c>
      <c r="M514" s="43">
        <v>19</v>
      </c>
    </row>
    <row r="515" spans="1:13" s="18" customFormat="1" ht="56.25" x14ac:dyDescent="0.25">
      <c r="A515" s="9">
        <v>512</v>
      </c>
      <c r="B515" s="9" t="s">
        <v>15</v>
      </c>
      <c r="C515" s="9" t="s">
        <v>16</v>
      </c>
      <c r="D515" s="9">
        <v>21649</v>
      </c>
      <c r="E515" s="11" t="s">
        <v>272</v>
      </c>
      <c r="F515" s="11" t="s">
        <v>274</v>
      </c>
      <c r="G515" s="11"/>
      <c r="H515" s="7">
        <v>12</v>
      </c>
      <c r="I515" s="6" t="s">
        <v>296</v>
      </c>
      <c r="J515" s="33">
        <v>12</v>
      </c>
      <c r="K515" s="6" t="s">
        <v>296</v>
      </c>
      <c r="L515" s="20" t="s">
        <v>215</v>
      </c>
      <c r="M515" s="43">
        <v>47</v>
      </c>
    </row>
    <row r="516" spans="1:13" s="17" customFormat="1" ht="56.25" x14ac:dyDescent="0.25">
      <c r="A516" s="8">
        <v>512</v>
      </c>
      <c r="B516" s="8" t="s">
        <v>8</v>
      </c>
      <c r="C516" s="8" t="s">
        <v>9</v>
      </c>
      <c r="D516" s="8">
        <v>21650</v>
      </c>
      <c r="E516" s="10" t="s">
        <v>275</v>
      </c>
      <c r="F516" s="10" t="s">
        <v>275</v>
      </c>
      <c r="G516" s="10" t="s">
        <v>728</v>
      </c>
      <c r="H516" s="8">
        <f>(H517/H518)*100</f>
        <v>2.9117506609674004E-2</v>
      </c>
      <c r="I516" s="12" t="s">
        <v>11</v>
      </c>
      <c r="J516" s="8">
        <f>(J517/J518)*100</f>
        <v>1.9799904494578319E-2</v>
      </c>
      <c r="K516" s="12" t="s">
        <v>11</v>
      </c>
      <c r="L516" s="22" t="s">
        <v>276</v>
      </c>
      <c r="M516" s="45">
        <v>-988</v>
      </c>
    </row>
    <row r="517" spans="1:13" s="18" customFormat="1" ht="45" x14ac:dyDescent="0.25">
      <c r="A517" s="9">
        <v>512</v>
      </c>
      <c r="B517" s="9" t="s">
        <v>8</v>
      </c>
      <c r="C517" s="9" t="s">
        <v>9</v>
      </c>
      <c r="D517" s="9">
        <v>21650</v>
      </c>
      <c r="E517" s="11" t="s">
        <v>275</v>
      </c>
      <c r="F517" s="11" t="s">
        <v>277</v>
      </c>
      <c r="G517" s="11"/>
      <c r="H517" s="9">
        <v>25</v>
      </c>
      <c r="I517" s="9" t="s">
        <v>290</v>
      </c>
      <c r="J517" s="9">
        <v>17</v>
      </c>
      <c r="K517" s="9" t="s">
        <v>290</v>
      </c>
      <c r="L517" s="20" t="s">
        <v>276</v>
      </c>
      <c r="M517" s="43"/>
    </row>
    <row r="518" spans="1:13" s="18" customFormat="1" ht="33.75" x14ac:dyDescent="0.25">
      <c r="A518" s="9">
        <v>512</v>
      </c>
      <c r="B518" s="9" t="s">
        <v>8</v>
      </c>
      <c r="C518" s="9" t="s">
        <v>9</v>
      </c>
      <c r="D518" s="9">
        <v>21650</v>
      </c>
      <c r="E518" s="11" t="s">
        <v>275</v>
      </c>
      <c r="F518" s="11" t="s">
        <v>278</v>
      </c>
      <c r="G518" s="11"/>
      <c r="H518" s="9">
        <v>85859</v>
      </c>
      <c r="I518" s="9" t="s">
        <v>290</v>
      </c>
      <c r="J518" s="9">
        <v>85859</v>
      </c>
      <c r="K518" s="9" t="s">
        <v>290</v>
      </c>
      <c r="L518" s="20" t="s">
        <v>276</v>
      </c>
      <c r="M518" s="43"/>
    </row>
    <row r="519" spans="1:13" s="17" customFormat="1" ht="33.75" x14ac:dyDescent="0.25">
      <c r="A519" s="8">
        <v>512</v>
      </c>
      <c r="B519" s="8" t="s">
        <v>15</v>
      </c>
      <c r="C519" s="8" t="s">
        <v>16</v>
      </c>
      <c r="D519" s="8">
        <v>21651</v>
      </c>
      <c r="E519" s="10" t="s">
        <v>187</v>
      </c>
      <c r="F519" s="10" t="s">
        <v>187</v>
      </c>
      <c r="G519" s="10" t="s">
        <v>729</v>
      </c>
      <c r="H519" s="8">
        <f>(H520/H521)*100</f>
        <v>100</v>
      </c>
      <c r="I519" s="8" t="s">
        <v>11</v>
      </c>
      <c r="J519" s="8">
        <f>(J520/J521)*100</f>
        <v>100</v>
      </c>
      <c r="K519" s="8" t="s">
        <v>11</v>
      </c>
      <c r="L519" s="22" t="s">
        <v>279</v>
      </c>
      <c r="M519" s="45">
        <f>(M520/M521)*100</f>
        <v>0</v>
      </c>
    </row>
    <row r="520" spans="1:13" s="18" customFormat="1" ht="33.75" x14ac:dyDescent="0.25">
      <c r="A520" s="9">
        <v>512</v>
      </c>
      <c r="B520" s="9" t="s">
        <v>15</v>
      </c>
      <c r="C520" s="9" t="s">
        <v>16</v>
      </c>
      <c r="D520" s="9">
        <v>21651</v>
      </c>
      <c r="E520" s="11" t="s">
        <v>187</v>
      </c>
      <c r="F520" s="11" t="s">
        <v>181</v>
      </c>
      <c r="G520" s="11"/>
      <c r="H520" s="9">
        <v>15</v>
      </c>
      <c r="I520" s="9" t="s">
        <v>304</v>
      </c>
      <c r="J520" s="9">
        <v>13</v>
      </c>
      <c r="K520" s="9" t="s">
        <v>304</v>
      </c>
      <c r="L520" s="20" t="s">
        <v>279</v>
      </c>
      <c r="M520" s="43">
        <v>0</v>
      </c>
    </row>
    <row r="521" spans="1:13" s="18" customFormat="1" ht="33.75" x14ac:dyDescent="0.25">
      <c r="A521" s="9">
        <v>512</v>
      </c>
      <c r="B521" s="9" t="s">
        <v>15</v>
      </c>
      <c r="C521" s="9" t="s">
        <v>16</v>
      </c>
      <c r="D521" s="9">
        <v>21651</v>
      </c>
      <c r="E521" s="11" t="s">
        <v>187</v>
      </c>
      <c r="F521" s="11" t="s">
        <v>183</v>
      </c>
      <c r="G521" s="11"/>
      <c r="H521" s="9">
        <v>15</v>
      </c>
      <c r="I521" s="9" t="s">
        <v>304</v>
      </c>
      <c r="J521" s="9">
        <v>13</v>
      </c>
      <c r="K521" s="9" t="s">
        <v>304</v>
      </c>
      <c r="L521" s="20" t="s">
        <v>279</v>
      </c>
      <c r="M521" s="43">
        <v>1</v>
      </c>
    </row>
    <row r="522" spans="1:13" s="17" customFormat="1" ht="56.25" x14ac:dyDescent="0.25">
      <c r="A522" s="8">
        <v>512</v>
      </c>
      <c r="B522" s="8" t="s">
        <v>15</v>
      </c>
      <c r="C522" s="8" t="s">
        <v>16</v>
      </c>
      <c r="D522" s="8">
        <v>21652</v>
      </c>
      <c r="E522" s="10" t="s">
        <v>176</v>
      </c>
      <c r="F522" s="10" t="s">
        <v>176</v>
      </c>
      <c r="G522" s="10" t="s">
        <v>730</v>
      </c>
      <c r="H522" s="8">
        <v>0</v>
      </c>
      <c r="I522" s="8" t="s">
        <v>11</v>
      </c>
      <c r="J522" s="8">
        <v>0</v>
      </c>
      <c r="K522" s="8" t="s">
        <v>11</v>
      </c>
      <c r="L522" s="22" t="s">
        <v>215</v>
      </c>
      <c r="M522" s="45">
        <f>(M523/M524)*100</f>
        <v>0</v>
      </c>
    </row>
    <row r="523" spans="1:13" s="18" customFormat="1" ht="56.25" x14ac:dyDescent="0.25">
      <c r="A523" s="9">
        <v>512</v>
      </c>
      <c r="B523" s="9" t="s">
        <v>15</v>
      </c>
      <c r="C523" s="9" t="s">
        <v>16</v>
      </c>
      <c r="D523" s="9">
        <v>21652</v>
      </c>
      <c r="E523" s="11" t="s">
        <v>176</v>
      </c>
      <c r="F523" s="11" t="s">
        <v>177</v>
      </c>
      <c r="G523" s="11"/>
      <c r="H523" s="9">
        <v>0</v>
      </c>
      <c r="I523" s="9" t="s">
        <v>292</v>
      </c>
      <c r="J523" s="9">
        <v>0</v>
      </c>
      <c r="K523" s="9" t="s">
        <v>292</v>
      </c>
      <c r="L523" s="20" t="s">
        <v>215</v>
      </c>
      <c r="M523" s="43">
        <v>0</v>
      </c>
    </row>
    <row r="524" spans="1:13" s="18" customFormat="1" ht="56.25" x14ac:dyDescent="0.25">
      <c r="A524" s="9">
        <v>512</v>
      </c>
      <c r="B524" s="9" t="s">
        <v>15</v>
      </c>
      <c r="C524" s="9" t="s">
        <v>16</v>
      </c>
      <c r="D524" s="9">
        <v>21652</v>
      </c>
      <c r="E524" s="11" t="s">
        <v>176</v>
      </c>
      <c r="F524" s="11" t="s">
        <v>178</v>
      </c>
      <c r="G524" s="11"/>
      <c r="H524" s="9">
        <v>0</v>
      </c>
      <c r="I524" s="9" t="s">
        <v>292</v>
      </c>
      <c r="J524" s="9">
        <v>0</v>
      </c>
      <c r="K524" s="9" t="s">
        <v>292</v>
      </c>
      <c r="L524" s="20" t="s">
        <v>215</v>
      </c>
      <c r="M524" s="43">
        <v>1</v>
      </c>
    </row>
    <row r="525" spans="1:13" s="18" customFormat="1" ht="45" x14ac:dyDescent="0.25">
      <c r="A525" s="8">
        <v>512</v>
      </c>
      <c r="B525" s="8" t="s">
        <v>8</v>
      </c>
      <c r="C525" s="8" t="s">
        <v>9</v>
      </c>
      <c r="D525" s="8">
        <v>22341</v>
      </c>
      <c r="E525" s="10" t="s">
        <v>903</v>
      </c>
      <c r="F525" s="10" t="s">
        <v>903</v>
      </c>
      <c r="G525" s="10" t="s">
        <v>906</v>
      </c>
      <c r="H525" s="8">
        <f>(H526/H527)*100</f>
        <v>-997.00000000000011</v>
      </c>
      <c r="I525" s="8" t="s">
        <v>907</v>
      </c>
      <c r="J525" s="8">
        <f>(J526/J527)*100</f>
        <v>100</v>
      </c>
      <c r="K525" s="8" t="s">
        <v>907</v>
      </c>
      <c r="L525" s="19" t="s">
        <v>908</v>
      </c>
      <c r="M525" s="45">
        <v>-998</v>
      </c>
    </row>
    <row r="526" spans="1:13" s="18" customFormat="1" ht="45" x14ac:dyDescent="0.25">
      <c r="A526" s="9">
        <v>512</v>
      </c>
      <c r="B526" s="9" t="s">
        <v>8</v>
      </c>
      <c r="C526" s="9" t="s">
        <v>9</v>
      </c>
      <c r="D526" s="9">
        <v>22341</v>
      </c>
      <c r="E526" s="11" t="s">
        <v>903</v>
      </c>
      <c r="F526" s="11" t="s">
        <v>904</v>
      </c>
      <c r="G526" s="11"/>
      <c r="H526" s="9">
        <v>-9.9700000000000006</v>
      </c>
      <c r="I526" s="9" t="s">
        <v>907</v>
      </c>
      <c r="J526" s="9">
        <v>50</v>
      </c>
      <c r="K526" s="9" t="s">
        <v>907</v>
      </c>
      <c r="L526" s="20" t="s">
        <v>908</v>
      </c>
      <c r="M526" s="43"/>
    </row>
    <row r="527" spans="1:13" s="18" customFormat="1" ht="45" x14ac:dyDescent="0.25">
      <c r="A527" s="9">
        <v>512</v>
      </c>
      <c r="B527" s="9" t="s">
        <v>8</v>
      </c>
      <c r="C527" s="9" t="s">
        <v>9</v>
      </c>
      <c r="D527" s="9">
        <v>22341</v>
      </c>
      <c r="E527" s="11" t="s">
        <v>903</v>
      </c>
      <c r="F527" s="11" t="s">
        <v>905</v>
      </c>
      <c r="G527" s="11"/>
      <c r="H527" s="9">
        <v>1</v>
      </c>
      <c r="I527" s="9" t="s">
        <v>907</v>
      </c>
      <c r="J527" s="9">
        <v>50</v>
      </c>
      <c r="K527" s="9" t="s">
        <v>907</v>
      </c>
      <c r="L527" s="20" t="s">
        <v>908</v>
      </c>
      <c r="M527" s="43"/>
    </row>
    <row r="528" spans="1:13" s="18" customFormat="1" ht="90" x14ac:dyDescent="0.25">
      <c r="A528" s="8">
        <v>512</v>
      </c>
      <c r="B528" s="8" t="s">
        <v>15</v>
      </c>
      <c r="C528" s="8" t="s">
        <v>16</v>
      </c>
      <c r="D528" s="8">
        <v>22342</v>
      </c>
      <c r="E528" s="10" t="s">
        <v>909</v>
      </c>
      <c r="F528" s="10" t="s">
        <v>909</v>
      </c>
      <c r="G528" s="10" t="s">
        <v>912</v>
      </c>
      <c r="H528" s="8">
        <f>(H529/H530)*100</f>
        <v>-997.00000000000011</v>
      </c>
      <c r="I528" s="8" t="s">
        <v>305</v>
      </c>
      <c r="J528" s="8">
        <f>(J529/J530)*100</f>
        <v>0.10175631397928242</v>
      </c>
      <c r="K528" s="8" t="s">
        <v>305</v>
      </c>
      <c r="L528" s="19" t="s">
        <v>913</v>
      </c>
      <c r="M528" s="45">
        <v>-999</v>
      </c>
    </row>
    <row r="529" spans="1:13" s="18" customFormat="1" ht="45" x14ac:dyDescent="0.25">
      <c r="A529" s="9">
        <v>512</v>
      </c>
      <c r="B529" s="9" t="s">
        <v>15</v>
      </c>
      <c r="C529" s="9" t="s">
        <v>16</v>
      </c>
      <c r="D529" s="9">
        <v>22342</v>
      </c>
      <c r="E529" s="11" t="s">
        <v>909</v>
      </c>
      <c r="F529" s="11" t="s">
        <v>910</v>
      </c>
      <c r="G529" s="11"/>
      <c r="H529" s="9">
        <v>-9.9700000000000006</v>
      </c>
      <c r="I529" s="9" t="s">
        <v>305</v>
      </c>
      <c r="J529" s="9">
        <v>100</v>
      </c>
      <c r="K529" s="9" t="s">
        <v>305</v>
      </c>
      <c r="L529" s="20" t="s">
        <v>908</v>
      </c>
      <c r="M529" s="43"/>
    </row>
    <row r="530" spans="1:13" s="18" customFormat="1" ht="56.25" x14ac:dyDescent="0.25">
      <c r="A530" s="9">
        <v>512</v>
      </c>
      <c r="B530" s="9" t="s">
        <v>15</v>
      </c>
      <c r="C530" s="9" t="s">
        <v>16</v>
      </c>
      <c r="D530" s="9">
        <v>22342</v>
      </c>
      <c r="E530" s="11" t="s">
        <v>909</v>
      </c>
      <c r="F530" s="11" t="s">
        <v>911</v>
      </c>
      <c r="G530" s="11"/>
      <c r="H530" s="9">
        <v>1</v>
      </c>
      <c r="I530" s="9" t="s">
        <v>305</v>
      </c>
      <c r="J530" s="9">
        <v>98274</v>
      </c>
      <c r="K530" s="9" t="s">
        <v>305</v>
      </c>
      <c r="L530" s="20" t="s">
        <v>807</v>
      </c>
      <c r="M530" s="43"/>
    </row>
    <row r="531" spans="1:13" s="18" customFormat="1" ht="45" x14ac:dyDescent="0.25">
      <c r="A531" s="8">
        <v>512</v>
      </c>
      <c r="B531" s="8" t="s">
        <v>15</v>
      </c>
      <c r="C531" s="8" t="s">
        <v>16</v>
      </c>
      <c r="D531" s="8">
        <v>22343</v>
      </c>
      <c r="E531" s="10" t="s">
        <v>914</v>
      </c>
      <c r="F531" s="10" t="s">
        <v>914</v>
      </c>
      <c r="G531" s="10" t="s">
        <v>917</v>
      </c>
      <c r="H531" s="8">
        <f>(H532/H533)*100</f>
        <v>-997.00000000000011</v>
      </c>
      <c r="I531" s="8" t="s">
        <v>297</v>
      </c>
      <c r="J531" s="8">
        <f>(J532/J533)*100</f>
        <v>50</v>
      </c>
      <c r="K531" s="8" t="s">
        <v>297</v>
      </c>
      <c r="L531" s="19" t="s">
        <v>908</v>
      </c>
      <c r="M531" s="45">
        <v>-999</v>
      </c>
    </row>
    <row r="532" spans="1:13" s="18" customFormat="1" ht="45" x14ac:dyDescent="0.25">
      <c r="A532" s="9">
        <v>512</v>
      </c>
      <c r="B532" s="9" t="s">
        <v>15</v>
      </c>
      <c r="C532" s="9" t="s">
        <v>16</v>
      </c>
      <c r="D532" s="9">
        <v>22343</v>
      </c>
      <c r="E532" s="11" t="s">
        <v>914</v>
      </c>
      <c r="F532" s="11" t="s">
        <v>915</v>
      </c>
      <c r="G532" s="11"/>
      <c r="H532" s="9">
        <v>-9.9700000000000006</v>
      </c>
      <c r="I532" s="9" t="s">
        <v>297</v>
      </c>
      <c r="J532" s="9">
        <v>50</v>
      </c>
      <c r="K532" s="9" t="s">
        <v>297</v>
      </c>
      <c r="L532" s="20" t="s">
        <v>908</v>
      </c>
      <c r="M532" s="43"/>
    </row>
    <row r="533" spans="1:13" s="18" customFormat="1" ht="45" x14ac:dyDescent="0.25">
      <c r="A533" s="9">
        <v>512</v>
      </c>
      <c r="B533" s="9" t="s">
        <v>15</v>
      </c>
      <c r="C533" s="9" t="s">
        <v>16</v>
      </c>
      <c r="D533" s="9">
        <v>22343</v>
      </c>
      <c r="E533" s="11" t="s">
        <v>914</v>
      </c>
      <c r="F533" s="11" t="s">
        <v>916</v>
      </c>
      <c r="G533" s="11"/>
      <c r="H533" s="9">
        <v>1</v>
      </c>
      <c r="I533" s="9" t="s">
        <v>297</v>
      </c>
      <c r="J533" s="9">
        <v>100</v>
      </c>
      <c r="K533" s="9" t="s">
        <v>297</v>
      </c>
      <c r="L533" s="20" t="s">
        <v>908</v>
      </c>
      <c r="M533" s="43"/>
    </row>
  </sheetData>
  <autoFilter ref="A9:M533"/>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2022-06-20T18:04:35Z</dcterms:modified>
</cp:coreProperties>
</file>